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8_{761686D6-B9D2-4E65-B042-A6940045FA0B}" xr6:coauthVersionLast="31" xr6:coauthVersionMax="31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2 SO1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'SO2 SO1.1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'SO2 SO1.1 Pol'!$A$1:$W$88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78" i="12"/>
  <c r="G9" i="12"/>
  <c r="I9" i="12"/>
  <c r="I8" i="12" s="1"/>
  <c r="K9" i="12"/>
  <c r="M9" i="12"/>
  <c r="O9" i="12"/>
  <c r="O8" i="12" s="1"/>
  <c r="Q9" i="12"/>
  <c r="Q8" i="12" s="1"/>
  <c r="V9" i="12"/>
  <c r="V8" i="12" s="1"/>
  <c r="G10" i="12"/>
  <c r="M10" i="12" s="1"/>
  <c r="I10" i="12"/>
  <c r="K10" i="12"/>
  <c r="K8" i="12" s="1"/>
  <c r="O10" i="12"/>
  <c r="Q10" i="12"/>
  <c r="V10" i="12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G8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O20" i="12"/>
  <c r="G21" i="12"/>
  <c r="I21" i="12"/>
  <c r="I20" i="12" s="1"/>
  <c r="K21" i="12"/>
  <c r="M21" i="12"/>
  <c r="O21" i="12"/>
  <c r="Q21" i="12"/>
  <c r="Q20" i="12" s="1"/>
  <c r="V21" i="12"/>
  <c r="G22" i="12"/>
  <c r="M22" i="12" s="1"/>
  <c r="I22" i="12"/>
  <c r="K22" i="12"/>
  <c r="K20" i="12" s="1"/>
  <c r="O22" i="12"/>
  <c r="Q22" i="12"/>
  <c r="V22" i="12"/>
  <c r="V20" i="12" s="1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Q25" i="12"/>
  <c r="G26" i="12"/>
  <c r="M26" i="12" s="1"/>
  <c r="M25" i="12" s="1"/>
  <c r="I26" i="12"/>
  <c r="I25" i="12" s="1"/>
  <c r="K26" i="12"/>
  <c r="K25" i="12" s="1"/>
  <c r="O26" i="12"/>
  <c r="O25" i="12" s="1"/>
  <c r="Q26" i="12"/>
  <c r="V26" i="12"/>
  <c r="V25" i="12" s="1"/>
  <c r="G27" i="12"/>
  <c r="K27" i="12"/>
  <c r="G28" i="12"/>
  <c r="I28" i="12"/>
  <c r="I27" i="12" s="1"/>
  <c r="K28" i="12"/>
  <c r="M28" i="12"/>
  <c r="M27" i="12" s="1"/>
  <c r="O28" i="12"/>
  <c r="O27" i="12" s="1"/>
  <c r="Q28" i="12"/>
  <c r="V28" i="12"/>
  <c r="V27" i="12" s="1"/>
  <c r="G29" i="12"/>
  <c r="I29" i="12"/>
  <c r="K29" i="12"/>
  <c r="M29" i="12"/>
  <c r="O29" i="12"/>
  <c r="Q29" i="12"/>
  <c r="Q27" i="12" s="1"/>
  <c r="V29" i="12"/>
  <c r="G30" i="12"/>
  <c r="K30" i="12"/>
  <c r="M30" i="12"/>
  <c r="Q30" i="12"/>
  <c r="G31" i="12"/>
  <c r="I31" i="12"/>
  <c r="I30" i="12" s="1"/>
  <c r="K31" i="12"/>
  <c r="M31" i="12"/>
  <c r="O31" i="12"/>
  <c r="O30" i="12" s="1"/>
  <c r="Q31" i="12"/>
  <c r="V31" i="12"/>
  <c r="V30" i="12" s="1"/>
  <c r="G33" i="12"/>
  <c r="G32" i="12" s="1"/>
  <c r="I33" i="12"/>
  <c r="I32" i="12" s="1"/>
  <c r="K33" i="12"/>
  <c r="O33" i="12"/>
  <c r="Q33" i="12"/>
  <c r="V33" i="12"/>
  <c r="V32" i="12" s="1"/>
  <c r="G34" i="12"/>
  <c r="M34" i="12" s="1"/>
  <c r="I34" i="12"/>
  <c r="K34" i="12"/>
  <c r="K32" i="12" s="1"/>
  <c r="O34" i="12"/>
  <c r="O32" i="12" s="1"/>
  <c r="Q34" i="12"/>
  <c r="V34" i="12"/>
  <c r="G35" i="12"/>
  <c r="I35" i="12"/>
  <c r="K35" i="12"/>
  <c r="M35" i="12"/>
  <c r="O35" i="12"/>
  <c r="Q35" i="12"/>
  <c r="Q32" i="12" s="1"/>
  <c r="V35" i="12"/>
  <c r="G36" i="12"/>
  <c r="M36" i="12"/>
  <c r="V36" i="12"/>
  <c r="G37" i="12"/>
  <c r="I37" i="12"/>
  <c r="I36" i="12" s="1"/>
  <c r="K37" i="12"/>
  <c r="K36" i="12" s="1"/>
  <c r="M37" i="12"/>
  <c r="O37" i="12"/>
  <c r="O36" i="12" s="1"/>
  <c r="Q37" i="12"/>
  <c r="Q36" i="12" s="1"/>
  <c r="V37" i="12"/>
  <c r="G38" i="12"/>
  <c r="K38" i="12"/>
  <c r="Q38" i="12"/>
  <c r="G39" i="12"/>
  <c r="I39" i="12"/>
  <c r="I38" i="12" s="1"/>
  <c r="K39" i="12"/>
  <c r="M39" i="12"/>
  <c r="M38" i="12" s="1"/>
  <c r="O39" i="12"/>
  <c r="O38" i="12" s="1"/>
  <c r="Q39" i="12"/>
  <c r="V39" i="12"/>
  <c r="V38" i="12" s="1"/>
  <c r="G41" i="12"/>
  <c r="G40" i="12" s="1"/>
  <c r="I41" i="12"/>
  <c r="I40" i="12" s="1"/>
  <c r="K41" i="12"/>
  <c r="O41" i="12"/>
  <c r="Q41" i="12"/>
  <c r="Q40" i="12" s="1"/>
  <c r="V41" i="12"/>
  <c r="V40" i="12" s="1"/>
  <c r="G42" i="12"/>
  <c r="M42" i="12" s="1"/>
  <c r="I42" i="12"/>
  <c r="K42" i="12"/>
  <c r="K40" i="12" s="1"/>
  <c r="O42" i="12"/>
  <c r="O40" i="12" s="1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O50" i="12"/>
  <c r="V50" i="12"/>
  <c r="G51" i="12"/>
  <c r="I51" i="12"/>
  <c r="K51" i="12"/>
  <c r="K50" i="12" s="1"/>
  <c r="M51" i="12"/>
  <c r="M50" i="12" s="1"/>
  <c r="O51" i="12"/>
  <c r="Q51" i="12"/>
  <c r="Q50" i="12" s="1"/>
  <c r="V51" i="12"/>
  <c r="K52" i="12"/>
  <c r="G53" i="12"/>
  <c r="I53" i="12"/>
  <c r="I52" i="12" s="1"/>
  <c r="K53" i="12"/>
  <c r="M53" i="12"/>
  <c r="O53" i="12"/>
  <c r="O52" i="12" s="1"/>
  <c r="Q53" i="12"/>
  <c r="Q52" i="12" s="1"/>
  <c r="V53" i="12"/>
  <c r="G54" i="12"/>
  <c r="G52" i="12" s="1"/>
  <c r="I54" i="12"/>
  <c r="K54" i="12"/>
  <c r="O54" i="12"/>
  <c r="Q54" i="12"/>
  <c r="V54" i="12"/>
  <c r="V52" i="12" s="1"/>
  <c r="G55" i="12"/>
  <c r="I55" i="12"/>
  <c r="K55" i="12"/>
  <c r="M55" i="12"/>
  <c r="O55" i="12"/>
  <c r="Q55" i="12"/>
  <c r="V55" i="12"/>
  <c r="V56" i="12"/>
  <c r="G57" i="12"/>
  <c r="G56" i="12" s="1"/>
  <c r="I57" i="12"/>
  <c r="I56" i="12" s="1"/>
  <c r="K57" i="12"/>
  <c r="O57" i="12"/>
  <c r="Q57" i="12"/>
  <c r="Q56" i="12" s="1"/>
  <c r="V57" i="12"/>
  <c r="G58" i="12"/>
  <c r="M58" i="12" s="1"/>
  <c r="I58" i="12"/>
  <c r="K58" i="12"/>
  <c r="K56" i="12" s="1"/>
  <c r="O58" i="12"/>
  <c r="O56" i="12" s="1"/>
  <c r="Q58" i="12"/>
  <c r="V58" i="12"/>
  <c r="I59" i="12"/>
  <c r="K59" i="12"/>
  <c r="G60" i="12"/>
  <c r="G59" i="12" s="1"/>
  <c r="I60" i="12"/>
  <c r="K60" i="12"/>
  <c r="M60" i="12"/>
  <c r="M59" i="12" s="1"/>
  <c r="O60" i="12"/>
  <c r="O59" i="12" s="1"/>
  <c r="Q60" i="12"/>
  <c r="V60" i="12"/>
  <c r="V59" i="12" s="1"/>
  <c r="G61" i="12"/>
  <c r="I61" i="12"/>
  <c r="K61" i="12"/>
  <c r="M61" i="12"/>
  <c r="O61" i="12"/>
  <c r="Q61" i="12"/>
  <c r="Q59" i="12" s="1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K64" i="12"/>
  <c r="O64" i="12"/>
  <c r="V64" i="12"/>
  <c r="G65" i="12"/>
  <c r="G64" i="12" s="1"/>
  <c r="I65" i="12"/>
  <c r="I64" i="12" s="1"/>
  <c r="K65" i="12"/>
  <c r="O65" i="12"/>
  <c r="Q65" i="12"/>
  <c r="Q64" i="12" s="1"/>
  <c r="V65" i="12"/>
  <c r="G66" i="12"/>
  <c r="I66" i="12"/>
  <c r="O66" i="12"/>
  <c r="V66" i="12"/>
  <c r="G67" i="12"/>
  <c r="I67" i="12"/>
  <c r="K67" i="12"/>
  <c r="K66" i="12" s="1"/>
  <c r="M67" i="12"/>
  <c r="M66" i="12" s="1"/>
  <c r="O67" i="12"/>
  <c r="Q67" i="12"/>
  <c r="Q66" i="12" s="1"/>
  <c r="V67" i="12"/>
  <c r="G68" i="12"/>
  <c r="K68" i="12"/>
  <c r="G69" i="12"/>
  <c r="I69" i="12"/>
  <c r="I68" i="12" s="1"/>
  <c r="K69" i="12"/>
  <c r="M69" i="12"/>
  <c r="O69" i="12"/>
  <c r="O68" i="12" s="1"/>
  <c r="Q69" i="12"/>
  <c r="Q68" i="12" s="1"/>
  <c r="V69" i="12"/>
  <c r="G70" i="12"/>
  <c r="M70" i="12" s="1"/>
  <c r="M68" i="12" s="1"/>
  <c r="I70" i="12"/>
  <c r="K70" i="12"/>
  <c r="O70" i="12"/>
  <c r="Q70" i="12"/>
  <c r="V70" i="12"/>
  <c r="V68" i="12" s="1"/>
  <c r="Q71" i="12"/>
  <c r="V71" i="12"/>
  <c r="G72" i="12"/>
  <c r="G71" i="12" s="1"/>
  <c r="I72" i="12"/>
  <c r="K72" i="12"/>
  <c r="K71" i="12" s="1"/>
  <c r="O72" i="12"/>
  <c r="O71" i="12" s="1"/>
  <c r="Q72" i="12"/>
  <c r="V72" i="12"/>
  <c r="G73" i="12"/>
  <c r="M73" i="12" s="1"/>
  <c r="I73" i="12"/>
  <c r="I71" i="12" s="1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AE78" i="12"/>
  <c r="AF78" i="12"/>
  <c r="I20" i="1"/>
  <c r="I19" i="1"/>
  <c r="I18" i="1"/>
  <c r="I17" i="1"/>
  <c r="I16" i="1"/>
  <c r="I66" i="1"/>
  <c r="J64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41" i="1" s="1"/>
  <c r="J49" i="1" l="1"/>
  <c r="J50" i="1"/>
  <c r="J57" i="1"/>
  <c r="J53" i="1"/>
  <c r="J58" i="1"/>
  <c r="J61" i="1"/>
  <c r="J62" i="1"/>
  <c r="J54" i="1"/>
  <c r="J65" i="1"/>
  <c r="J51" i="1"/>
  <c r="J55" i="1"/>
  <c r="J59" i="1"/>
  <c r="J63" i="1"/>
  <c r="J52" i="1"/>
  <c r="J56" i="1"/>
  <c r="J60" i="1"/>
  <c r="A23" i="1"/>
  <c r="A24" i="1" s="1"/>
  <c r="G24" i="1" s="1"/>
  <c r="A27" i="1" s="1"/>
  <c r="A29" i="1" s="1"/>
  <c r="G29" i="1" s="1"/>
  <c r="G27" i="1" s="1"/>
  <c r="G28" i="1"/>
  <c r="M20" i="12"/>
  <c r="M54" i="12"/>
  <c r="M52" i="12" s="1"/>
  <c r="G20" i="12"/>
  <c r="M72" i="12"/>
  <c r="M71" i="12" s="1"/>
  <c r="M16" i="12"/>
  <c r="M8" i="12" s="1"/>
  <c r="M65" i="12"/>
  <c r="M64" i="12" s="1"/>
  <c r="M57" i="12"/>
  <c r="M56" i="12" s="1"/>
  <c r="M41" i="12"/>
  <c r="M40" i="12" s="1"/>
  <c r="M33" i="12"/>
  <c r="M32" i="12" s="1"/>
  <c r="H42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E26" i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<sst xmlns="http://schemas.openxmlformats.org/spreadsheetml/2006/main" count="553" uniqueCount="242">
  <si>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</si>
  <si>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</si>
  <si>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</si>
  <si>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</si>
  <si>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</si>
  <si>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</si>
  <si>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</si>
  <si>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</si>
  <si>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</si>
  <si>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</si>
  <si>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</si>
  <si>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</si>
  <si>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</si>
  <si>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</si>
  <si>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</si>
  <si>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</si>
  <si>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</si>
  <si>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</si>
  <si>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</si>
  <si>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</si>
  <si>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</si>
  <si>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</si>
  <si>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</si>
  <si>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</si>
  <si>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</si>
  <si>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</si>
  <si>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</si>
  <si>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</si>
  <si>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</si>
  <si>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</si>
  <si>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</si>
  <si>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</si>
  <si>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</si>
  <si>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</si>
  <si>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</si>
  <si>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</si>
  <si>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</si>
  <si>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</si>
  <si>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</si>
  <si>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</si>
  <si>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</si>
  <si>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</si>
  <si>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</si>
  <si>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SO1.1</t>
  </si>
  <si>
    <t>Architektonicko-stavební řešení</t>
  </si>
  <si>
    <t>SO2</t>
  </si>
  <si>
    <t>Předávací stanice</t>
  </si>
  <si>
    <t>Objekt:</t>
  </si>
  <si>
    <t>Rozpočet:</t>
  </si>
  <si>
    <t>Z 18-204-1</t>
  </si>
  <si>
    <t>Rekonstrukce kotelny v objektu SKM, Sladkého 13, Brno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</si>
  <si>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</si>
  <si>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</si>
  <si>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</si>
  <si>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</si>
  <si>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</si>
  <si>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</si>
  <si>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</si>
  <si>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27</t>
  </si>
  <si>
    <t>Základy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</si>
  <si>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</si>
  <si>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</si>
  <si>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</si>
  <si>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</si>
  <si>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</si>
  <si>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</si>
  <si>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</si>
  <si>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</si>
  <si>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</si>
  <si>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</si>
  <si>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</si>
  <si>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</si>
  <si>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</si>
  <si>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</si>
  <si>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</si>
  <si>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</si>
  <si>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</si>
  <si>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</si>
  <si>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725</t>
  </si>
  <si>
    <t>Zařizovací předměty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</si>
  <si>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</si>
  <si>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</si>
  <si>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</si>
  <si>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</si>
  <si>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</si>
  <si>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</si>
  <si>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</si>
  <si>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</si>
  <si>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</si>
  <si>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</si>
  <si>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</si>
  <si>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</si>
  <si>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</si>
  <si>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</si>
  <si>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</si>
  <si>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</si>
  <si>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</si>
  <si>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</si>
  <si>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</si>
  <si>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</si>
  <si>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</si>
  <si>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</si>
  <si>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</si>
  <si>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</si>
  <si>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</si>
  <si>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</si>
  <si>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</si>
  <si>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</si>
  <si>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</si>
  <si>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</si>
  <si>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</si>
  <si>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</si>
  <si>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</si>
  <si>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</si>
  <si>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</si>
  <si>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</si>
  <si>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</si>
  <si>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</si>
  <si>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</si>
  <si>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113109310</t>
  </si>
  <si>
    <t>Odstranění podkladu pl.50 m2, bet.prostý tl.10 cm</t>
  </si>
  <si>
    <t>m2</t>
  </si>
  <si>
    <t>RTS 18/ I</t>
  </si>
  <si>
    <t>Indiv</t>
  </si>
  <si>
    <t>POL1_</t>
  </si>
  <si>
    <t>130901121</t>
  </si>
  <si>
    <t>Bourání konstrukcí z betonu prostého ve vykopávk., pneumatickým kladivem,stávající kanál</t>
  </si>
  <si>
    <t>m3</t>
  </si>
  <si>
    <t>139601102</t>
  </si>
  <si>
    <t>Ruční výkop jam, rýh a šachet v hornině tř. 3</t>
  </si>
  <si>
    <t>161101101</t>
  </si>
  <si>
    <t>Svislé přemístění výkopku z hor.1-4 do 2,5 m</t>
  </si>
  <si>
    <t>162701105</t>
  </si>
  <si>
    <t>Vodorovné přemístění výkopku z hor.1-4 do 10000 m</t>
  </si>
  <si>
    <t>162201203</t>
  </si>
  <si>
    <t>Vodorovné přemíst.výkopku, kolečko hor.1-4, do 10m</t>
  </si>
  <si>
    <t>167101201</t>
  </si>
  <si>
    <t>Nakládání výkopku z hor.1 ÷ 4 - ručně</t>
  </si>
  <si>
    <t>174101102</t>
  </si>
  <si>
    <t>Zásyp ruční se zhutněním</t>
  </si>
  <si>
    <t>175101101</t>
  </si>
  <si>
    <t>Obsyp potrubí bez prohození sypaniny, s dodáním štěrkopísku frakce 0 - 22 mm</t>
  </si>
  <si>
    <t>199000002</t>
  </si>
  <si>
    <t>Poplatek za skládku horniny 1- 4</t>
  </si>
  <si>
    <t>180400020</t>
  </si>
  <si>
    <t>Založení trávníku parkového, rovina, dodání osiva</t>
  </si>
  <si>
    <t>POL2_</t>
  </si>
  <si>
    <t>273321411</t>
  </si>
  <si>
    <t>Železobeton základových desek C 25/30</t>
  </si>
  <si>
    <t>279361821</t>
  </si>
  <si>
    <t>Výztuž základových zdí z betonář. oceli 10 505 (R)</t>
  </si>
  <si>
    <t>t</t>
  </si>
  <si>
    <t>767995103</t>
  </si>
  <si>
    <t>Výroba a montáž kov. atypických konstr. do 20 kg</t>
  </si>
  <si>
    <t>kg</t>
  </si>
  <si>
    <t>POL1_7</t>
  </si>
  <si>
    <t>55399999</t>
  </si>
  <si>
    <t>Ocelové výrobky - kotvy a spojky-atypické prvky</t>
  </si>
  <si>
    <t>SPCM</t>
  </si>
  <si>
    <t>POL3_</t>
  </si>
  <si>
    <t>340238212</t>
  </si>
  <si>
    <t>Zazdívka otvorů pl.1 m2,cihlami tl.zdi nad 10 cm, s použitím suché maltové směsi</t>
  </si>
  <si>
    <t>411388531</t>
  </si>
  <si>
    <t>Zabetonování otvorů o ploše do 1 m2 ve stropech</t>
  </si>
  <si>
    <t>451572111</t>
  </si>
  <si>
    <t>Lože pod potrubí z kameniva těženého 0 - 4 mm, kraj Jihomoravský</t>
  </si>
  <si>
    <t>612421321</t>
  </si>
  <si>
    <t>Oprava vápen.omítek stěn do 30 % pl. - hladkých, zdroj tepla</t>
  </si>
  <si>
    <t>621411131</t>
  </si>
  <si>
    <t xml:space="preserve">Barvení vnějších podhledů </t>
  </si>
  <si>
    <t>621421144</t>
  </si>
  <si>
    <t>Omítka vnější podhledů, MVC,.štuková, slož. 1-2, s použitím suché maltové směsi</t>
  </si>
  <si>
    <t>621481113</t>
  </si>
  <si>
    <t>Potaženi vnějších podhl. pletivo, vypnutí</t>
  </si>
  <si>
    <t>941955004</t>
  </si>
  <si>
    <t>Lešení lehké pomocné, výška podlahy do 3,5 m</t>
  </si>
  <si>
    <t>952901411</t>
  </si>
  <si>
    <t>Vyčištění ostatních objektů</t>
  </si>
  <si>
    <t>963015121</t>
  </si>
  <si>
    <t>Demontáž prefabrikovaných krycích desek 0,09 t, pro zpětné použití-garáž</t>
  </si>
  <si>
    <t>kus</t>
  </si>
  <si>
    <t>963015131</t>
  </si>
  <si>
    <t>Montáž prefabrikovaných krycích desek 0,12 t</t>
  </si>
  <si>
    <t>967042712</t>
  </si>
  <si>
    <t>Odsekání zdiva plošné z kamene, betonu tl. 10 cm, zdroj tepla-oprava základu</t>
  </si>
  <si>
    <t>970031080</t>
  </si>
  <si>
    <t>Vrtání jádrové do zdiva cihelného do D 80 mm</t>
  </si>
  <si>
    <t>m</t>
  </si>
  <si>
    <t>970041080</t>
  </si>
  <si>
    <t>Vrtání jádrové do prostého betonu do D 80 mm</t>
  </si>
  <si>
    <t>971052251</t>
  </si>
  <si>
    <t>Vybourání otvorů zdi želbet. 0,0225 m2, tl. 45 cm</t>
  </si>
  <si>
    <t>971052551</t>
  </si>
  <si>
    <t>Vybourání otvorů zdi želbet. pl. 1 m2, tl. 60 cm, prostupy základy</t>
  </si>
  <si>
    <t>972054491</t>
  </si>
  <si>
    <t>Vybourání otv. stropy ŽB pl. 1 m2, tl. nad 8 cm</t>
  </si>
  <si>
    <t>978021141</t>
  </si>
  <si>
    <t>Otlučení cementových omítek vnitřních stěn do 30 %</t>
  </si>
  <si>
    <t>999281105</t>
  </si>
  <si>
    <t>Přesun hmot pro opravy a údržbu do výšky 6 m</t>
  </si>
  <si>
    <t>POL7_</t>
  </si>
  <si>
    <t>713111125</t>
  </si>
  <si>
    <t>Izolace tepelné stropů rovných spodem, lepením</t>
  </si>
  <si>
    <t>713101321</t>
  </si>
  <si>
    <t>Odstr.tep.izol.stropů,lepené,minerál tl. do 100 mm</t>
  </si>
  <si>
    <t>28375464</t>
  </si>
  <si>
    <t>Deska polystyrenová XPS 100mm</t>
  </si>
  <si>
    <t>725110811</t>
  </si>
  <si>
    <t>Demontáž klozetů splachovacích</t>
  </si>
  <si>
    <t>soubor</t>
  </si>
  <si>
    <t>725119205</t>
  </si>
  <si>
    <t>Montáž klozetových mís normálních, zpětná</t>
  </si>
  <si>
    <t>767584141</t>
  </si>
  <si>
    <t>Montáž podhledů kazetových do 10 m2, zpětné</t>
  </si>
  <si>
    <t>767581801</t>
  </si>
  <si>
    <t>Demontáž podhledů - kazet</t>
  </si>
  <si>
    <t>767582800</t>
  </si>
  <si>
    <t>Demontáž podhledů - roštů</t>
  </si>
  <si>
    <t>Výroba a montáž kov. atypických konstr. do 20 kg, poklop</t>
  </si>
  <si>
    <t>771570012</t>
  </si>
  <si>
    <t>Dlažba z dlaždic keramických 20 x 20 cm, do tmele,doplnění na WC</t>
  </si>
  <si>
    <t>781410014</t>
  </si>
  <si>
    <t>Obklad vnitřní pórovinový 15 x 15 cm, do tmele</t>
  </si>
  <si>
    <t>784191101</t>
  </si>
  <si>
    <t>Penetrace podkladu univerzální 1x</t>
  </si>
  <si>
    <t>784195412</t>
  </si>
  <si>
    <t>Malba, bílá, bez penetrace, 2 x</t>
  </si>
  <si>
    <t>979081121</t>
  </si>
  <si>
    <t>Příplatek k odvozu za každý další 1 km</t>
  </si>
  <si>
    <t>979094111</t>
  </si>
  <si>
    <t>Nakládání nebo překládání vybouraných hmot</t>
  </si>
  <si>
    <t>POL8_</t>
  </si>
  <si>
    <t>979081111</t>
  </si>
  <si>
    <t>Odvoz suti a vybour. hmot na skládku do 1 km</t>
  </si>
  <si>
    <t>979082111</t>
  </si>
  <si>
    <t>Vnitrostaveništní doprava suti do 10 m</t>
  </si>
  <si>
    <t>979990001</t>
  </si>
  <si>
    <t>Poplatek za skládku stavební suti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</si>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</sst>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79" t="s">
        <v>41</v>
      </c>
      <c r="B2" s="79"/>
      <c r="C2" s="79"/>
      <c r="D2" s="79"/>
      <c r="E2" s="79"/>
      <c r="F2" s="79"/>
      <c r="G2" s="79"/>
    </row>
  </sheetData>
  <sheetProtection password="C787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29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24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2447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2"/>
      <c r="E11" s="122"/>
      <c r="F11" s="122"/>
      <c r="G11" s="122"/>
      <c r="H11" s="27" t="s">
        <v>42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36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">
      <c r="A16" s="189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SUMIF(F49:F65,A16,I49:I65)+SUMIF(F49:F65,"PSU",I49:I65)</f>
        <v>0</v>
      </c>
      <c r="J16" s="88"/>
    </row>
    <row r="17" spans="1:10" ht="23.25" customHeight="1" x14ac:dyDescent="0.2">
      <c r="A17" s="189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SUMIF(F49:F65,A17,I49:I65)</f>
        <v>0</v>
      </c>
      <c r="J17" s="88"/>
    </row>
    <row r="18" spans="1:10" ht="23.25" customHeight="1" x14ac:dyDescent="0.2">
      <c r="A18" s="189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SUMIF(F49:F65,A18,I49:I65)</f>
        <v>0</v>
      </c>
      <c r="J18" s="88"/>
    </row>
    <row r="19" spans="1:10" ht="23.25" customHeight="1" x14ac:dyDescent="0.2">
      <c r="A19" s="189" t="s">
        <v>91</v>
      </c>
      <c r="B19" s="57" t="s">
        <v>29</v>
      </c>
      <c r="C19" s="58"/>
      <c r="D19" s="59"/>
      <c r="E19" s="86"/>
      <c r="F19" s="87"/>
      <c r="G19" s="86"/>
      <c r="H19" s="87"/>
      <c r="I19" s="86">
        <f>SUMIF(F49:F65,A19,I49:I65)</f>
        <v>0</v>
      </c>
      <c r="J19" s="88"/>
    </row>
    <row r="20" spans="1:10" ht="23.25" customHeight="1" x14ac:dyDescent="0.2">
      <c r="A20" s="189" t="s">
        <v>92</v>
      </c>
      <c r="B20" s="57" t="s">
        <v>30</v>
      </c>
      <c r="C20" s="58"/>
      <c r="D20" s="59"/>
      <c r="E20" s="86"/>
      <c r="F20" s="87"/>
      <c r="G20" s="86"/>
      <c r="H20" s="87"/>
      <c r="I20" s="86">
        <f>SUMIF(F49:F65,A20,I49:I65)</f>
        <v>0</v>
      </c>
      <c r="J20" s="88"/>
    </row>
    <row r="21" spans="1:10" ht="23.25" customHeight="1" x14ac:dyDescent="0.2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37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17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39</v>
      </c>
      <c r="B38" s="135" t="s">
        <v>18</v>
      </c>
      <c r="C38" s="136" t="s">
        <v>6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19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51</v>
      </c>
      <c r="C39" s="142"/>
      <c r="D39" s="143"/>
      <c r="E39" s="143"/>
      <c r="F39" s="144">
        <f>'SO2 SO1.1 Pol'!AE78</f>
        <v>0</v>
      </c>
      <c r="G39" s="145">
        <f>'SO2 SO1.1 Pol'!AF78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45</v>
      </c>
      <c r="C40" s="149" t="s">
        <v>46</v>
      </c>
      <c r="D40" s="150"/>
      <c r="E40" s="150"/>
      <c r="F40" s="151">
        <f>'SO2 SO1.1 Pol'!AE78</f>
        <v>0</v>
      </c>
      <c r="G40" s="152">
        <f>'SO2 SO1.1 Pol'!AF78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'SO2 SO1.1 Pol'!AE78</f>
        <v>0</v>
      </c>
      <c r="G41" s="146">
        <f>'SO2 SO1.1 Pol'!AF78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52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54</v>
      </c>
    </row>
    <row r="48" spans="1:10" ht="25.5" customHeight="1" x14ac:dyDescent="0.2">
      <c r="A48" s="172"/>
      <c r="B48" s="175" t="s">
        <v>18</v>
      </c>
      <c r="C48" s="175" t="s">
        <v>6</v>
      </c>
      <c r="D48" s="176"/>
      <c r="E48" s="176"/>
      <c r="F48" s="177" t="s">
        <v>55</v>
      </c>
      <c r="G48" s="177"/>
      <c r="H48" s="177"/>
      <c r="I48" s="177" t="s">
        <v>31</v>
      </c>
      <c r="J48" s="177" t="s">
        <v>0</v>
      </c>
    </row>
    <row r="49" spans="1:10" ht="25.5" customHeight="1" x14ac:dyDescent="0.2">
      <c r="A49" s="173"/>
      <c r="B49" s="178" t="s">
        <v>56</v>
      </c>
      <c r="C49" s="179" t="s">
        <v>57</v>
      </c>
      <c r="D49" s="180"/>
      <c r="E49" s="180"/>
      <c r="F49" s="185" t="s">
        <v>26</v>
      </c>
      <c r="G49" s="186"/>
      <c r="H49" s="186"/>
      <c r="I49" s="186">
        <f>'SO2 SO1.1 Pol'!G8</f>
        <v>0</v>
      </c>
      <c r="J49" s="183" t="str">
        <f>IF(I66=0,"",I49/I66*100)</f>
        <v/>
      </c>
    </row>
    <row r="50" spans="1:10" ht="25.5" customHeight="1" x14ac:dyDescent="0.2">
      <c r="A50" s="173"/>
      <c r="B50" s="178" t="s">
        <v>58</v>
      </c>
      <c r="C50" s="179" t="s">
        <v>59</v>
      </c>
      <c r="D50" s="180"/>
      <c r="E50" s="180"/>
      <c r="F50" s="185" t="s">
        <v>26</v>
      </c>
      <c r="G50" s="186"/>
      <c r="H50" s="186"/>
      <c r="I50" s="186">
        <f>'SO2 SO1.1 Pol'!G20</f>
        <v>0</v>
      </c>
      <c r="J50" s="183" t="str">
        <f>IF(I66=0,"",I50/I66*100)</f>
        <v/>
      </c>
    </row>
    <row r="51" spans="1:10" ht="25.5" customHeight="1" x14ac:dyDescent="0.2">
      <c r="A51" s="173"/>
      <c r="B51" s="178" t="s">
        <v>60</v>
      </c>
      <c r="C51" s="179" t="s">
        <v>61</v>
      </c>
      <c r="D51" s="180"/>
      <c r="E51" s="180"/>
      <c r="F51" s="185" t="s">
        <v>26</v>
      </c>
      <c r="G51" s="186"/>
      <c r="H51" s="186"/>
      <c r="I51" s="186">
        <f>'SO2 SO1.1 Pol'!G25</f>
        <v>0</v>
      </c>
      <c r="J51" s="183" t="str">
        <f>IF(I66=0,"",I51/I66*100)</f>
        <v/>
      </c>
    </row>
    <row r="52" spans="1:10" ht="25.5" customHeight="1" x14ac:dyDescent="0.2">
      <c r="A52" s="173"/>
      <c r="B52" s="178" t="s">
        <v>62</v>
      </c>
      <c r="C52" s="179" t="s">
        <v>63</v>
      </c>
      <c r="D52" s="180"/>
      <c r="E52" s="180"/>
      <c r="F52" s="185" t="s">
        <v>26</v>
      </c>
      <c r="G52" s="186"/>
      <c r="H52" s="186"/>
      <c r="I52" s="186">
        <f>'SO2 SO1.1 Pol'!G27</f>
        <v>0</v>
      </c>
      <c r="J52" s="183" t="str">
        <f>IF(I66=0,"",I52/I66*100)</f>
        <v/>
      </c>
    </row>
    <row r="53" spans="1:10" ht="25.5" customHeight="1" x14ac:dyDescent="0.2">
      <c r="A53" s="173"/>
      <c r="B53" s="178" t="s">
        <v>64</v>
      </c>
      <c r="C53" s="179" t="s">
        <v>65</v>
      </c>
      <c r="D53" s="180"/>
      <c r="E53" s="180"/>
      <c r="F53" s="185" t="s">
        <v>26</v>
      </c>
      <c r="G53" s="186"/>
      <c r="H53" s="186"/>
      <c r="I53" s="186">
        <f>'SO2 SO1.1 Pol'!G30</f>
        <v>0</v>
      </c>
      <c r="J53" s="183" t="str">
        <f>IF(I66=0,"",I53/I66*100)</f>
        <v/>
      </c>
    </row>
    <row r="54" spans="1:10" ht="25.5" customHeight="1" x14ac:dyDescent="0.2">
      <c r="A54" s="173"/>
      <c r="B54" s="178" t="s">
        <v>66</v>
      </c>
      <c r="C54" s="179" t="s">
        <v>67</v>
      </c>
      <c r="D54" s="180"/>
      <c r="E54" s="180"/>
      <c r="F54" s="185" t="s">
        <v>26</v>
      </c>
      <c r="G54" s="186"/>
      <c r="H54" s="186"/>
      <c r="I54" s="186">
        <f>'SO2 SO1.1 Pol'!G32</f>
        <v>0</v>
      </c>
      <c r="J54" s="183" t="str">
        <f>IF(I66=0,"",I54/I66*100)</f>
        <v/>
      </c>
    </row>
    <row r="55" spans="1:10" ht="25.5" customHeight="1" x14ac:dyDescent="0.2">
      <c r="A55" s="173"/>
      <c r="B55" s="178" t="s">
        <v>68</v>
      </c>
      <c r="C55" s="179" t="s">
        <v>69</v>
      </c>
      <c r="D55" s="180"/>
      <c r="E55" s="180"/>
      <c r="F55" s="185" t="s">
        <v>26</v>
      </c>
      <c r="G55" s="186"/>
      <c r="H55" s="186"/>
      <c r="I55" s="186">
        <f>'SO2 SO1.1 Pol'!G36</f>
        <v>0</v>
      </c>
      <c r="J55" s="183" t="str">
        <f>IF(I66=0,"",I55/I66*100)</f>
        <v/>
      </c>
    </row>
    <row r="56" spans="1:10" ht="25.5" customHeight="1" x14ac:dyDescent="0.2">
      <c r="A56" s="173"/>
      <c r="B56" s="178" t="s">
        <v>70</v>
      </c>
      <c r="C56" s="179" t="s">
        <v>71</v>
      </c>
      <c r="D56" s="180"/>
      <c r="E56" s="180"/>
      <c r="F56" s="185" t="s">
        <v>26</v>
      </c>
      <c r="G56" s="186"/>
      <c r="H56" s="186"/>
      <c r="I56" s="186">
        <f>'SO2 SO1.1 Pol'!G38</f>
        <v>0</v>
      </c>
      <c r="J56" s="183" t="str">
        <f>IF(I66=0,"",I56/I66*100)</f>
        <v/>
      </c>
    </row>
    <row r="57" spans="1:10" ht="25.5" customHeight="1" x14ac:dyDescent="0.2">
      <c r="A57" s="173"/>
      <c r="B57" s="178" t="s">
        <v>72</v>
      </c>
      <c r="C57" s="179" t="s">
        <v>73</v>
      </c>
      <c r="D57" s="180"/>
      <c r="E57" s="180"/>
      <c r="F57" s="185" t="s">
        <v>26</v>
      </c>
      <c r="G57" s="186"/>
      <c r="H57" s="186"/>
      <c r="I57" s="186">
        <f>'SO2 SO1.1 Pol'!G40</f>
        <v>0</v>
      </c>
      <c r="J57" s="183" t="str">
        <f>IF(I66=0,"",I57/I66*100)</f>
        <v/>
      </c>
    </row>
    <row r="58" spans="1:10" ht="25.5" customHeight="1" x14ac:dyDescent="0.2">
      <c r="A58" s="173"/>
      <c r="B58" s="178" t="s">
        <v>74</v>
      </c>
      <c r="C58" s="179" t="s">
        <v>75</v>
      </c>
      <c r="D58" s="180"/>
      <c r="E58" s="180"/>
      <c r="F58" s="185" t="s">
        <v>26</v>
      </c>
      <c r="G58" s="186"/>
      <c r="H58" s="186"/>
      <c r="I58" s="186">
        <f>'SO2 SO1.1 Pol'!G50</f>
        <v>0</v>
      </c>
      <c r="J58" s="183" t="str">
        <f>IF(I66=0,"",I58/I66*100)</f>
        <v/>
      </c>
    </row>
    <row r="59" spans="1:10" ht="25.5" customHeight="1" x14ac:dyDescent="0.2">
      <c r="A59" s="173"/>
      <c r="B59" s="178" t="s">
        <v>76</v>
      </c>
      <c r="C59" s="179" t="s">
        <v>77</v>
      </c>
      <c r="D59" s="180"/>
      <c r="E59" s="180"/>
      <c r="F59" s="185" t="s">
        <v>27</v>
      </c>
      <c r="G59" s="186"/>
      <c r="H59" s="186"/>
      <c r="I59" s="186">
        <f>'SO2 SO1.1 Pol'!G52</f>
        <v>0</v>
      </c>
      <c r="J59" s="183" t="str">
        <f>IF(I66=0,"",I59/I66*100)</f>
        <v/>
      </c>
    </row>
    <row r="60" spans="1:10" ht="25.5" customHeight="1" x14ac:dyDescent="0.2">
      <c r="A60" s="173"/>
      <c r="B60" s="178" t="s">
        <v>78</v>
      </c>
      <c r="C60" s="179" t="s">
        <v>79</v>
      </c>
      <c r="D60" s="180"/>
      <c r="E60" s="180"/>
      <c r="F60" s="185" t="s">
        <v>27</v>
      </c>
      <c r="G60" s="186"/>
      <c r="H60" s="186"/>
      <c r="I60" s="186">
        <f>'SO2 SO1.1 Pol'!G56</f>
        <v>0</v>
      </c>
      <c r="J60" s="183" t="str">
        <f>IF(I66=0,"",I60/I66*100)</f>
        <v/>
      </c>
    </row>
    <row r="61" spans="1:10" ht="25.5" customHeight="1" x14ac:dyDescent="0.2">
      <c r="A61" s="173"/>
      <c r="B61" s="178" t="s">
        <v>80</v>
      </c>
      <c r="C61" s="179" t="s">
        <v>81</v>
      </c>
      <c r="D61" s="180"/>
      <c r="E61" s="180"/>
      <c r="F61" s="185" t="s">
        <v>27</v>
      </c>
      <c r="G61" s="186"/>
      <c r="H61" s="186"/>
      <c r="I61" s="186">
        <f>'SO2 SO1.1 Pol'!G59</f>
        <v>0</v>
      </c>
      <c r="J61" s="183" t="str">
        <f>IF(I66=0,"",I61/I66*100)</f>
        <v/>
      </c>
    </row>
    <row r="62" spans="1:10" ht="25.5" customHeight="1" x14ac:dyDescent="0.2">
      <c r="A62" s="173"/>
      <c r="B62" s="178" t="s">
        <v>82</v>
      </c>
      <c r="C62" s="179" t="s">
        <v>83</v>
      </c>
      <c r="D62" s="180"/>
      <c r="E62" s="180"/>
      <c r="F62" s="185" t="s">
        <v>27</v>
      </c>
      <c r="G62" s="186"/>
      <c r="H62" s="186"/>
      <c r="I62" s="186">
        <f>'SO2 SO1.1 Pol'!G64</f>
        <v>0</v>
      </c>
      <c r="J62" s="183" t="str">
        <f>IF(I66=0,"",I62/I66*100)</f>
        <v/>
      </c>
    </row>
    <row r="63" spans="1:10" ht="25.5" customHeight="1" x14ac:dyDescent="0.2">
      <c r="A63" s="173"/>
      <c r="B63" s="178" t="s">
        <v>84</v>
      </c>
      <c r="C63" s="179" t="s">
        <v>85</v>
      </c>
      <c r="D63" s="180"/>
      <c r="E63" s="180"/>
      <c r="F63" s="185" t="s">
        <v>27</v>
      </c>
      <c r="G63" s="186"/>
      <c r="H63" s="186"/>
      <c r="I63" s="186">
        <f>'SO2 SO1.1 Pol'!G66</f>
        <v>0</v>
      </c>
      <c r="J63" s="183" t="str">
        <f>IF(I66=0,"",I63/I66*100)</f>
        <v/>
      </c>
    </row>
    <row r="64" spans="1:10" ht="25.5" customHeight="1" x14ac:dyDescent="0.2">
      <c r="A64" s="173"/>
      <c r="B64" s="178" t="s">
        <v>86</v>
      </c>
      <c r="C64" s="179" t="s">
        <v>87</v>
      </c>
      <c r="D64" s="180"/>
      <c r="E64" s="180"/>
      <c r="F64" s="185" t="s">
        <v>27</v>
      </c>
      <c r="G64" s="186"/>
      <c r="H64" s="186"/>
      <c r="I64" s="186">
        <f>'SO2 SO1.1 Pol'!G68</f>
        <v>0</v>
      </c>
      <c r="J64" s="183" t="str">
        <f>IF(I66=0,"",I64/I66*100)</f>
        <v/>
      </c>
    </row>
    <row r="65" spans="1:10" ht="25.5" customHeight="1" x14ac:dyDescent="0.2">
      <c r="A65" s="173"/>
      <c r="B65" s="178" t="s">
        <v>88</v>
      </c>
      <c r="C65" s="179" t="s">
        <v>89</v>
      </c>
      <c r="D65" s="180"/>
      <c r="E65" s="180"/>
      <c r="F65" s="185" t="s">
        <v>90</v>
      </c>
      <c r="G65" s="186"/>
      <c r="H65" s="186"/>
      <c r="I65" s="186">
        <f>'SO2 SO1.1 Pol'!G71</f>
        <v>0</v>
      </c>
      <c r="J65" s="183" t="str">
        <f>IF(I66=0,"",I65/I66*100)</f>
        <v/>
      </c>
    </row>
    <row r="66" spans="1:10" ht="25.5" customHeight="1" x14ac:dyDescent="0.2">
      <c r="A66" s="174"/>
      <c r="B66" s="181" t="s">
        <v>1</v>
      </c>
      <c r="C66" s="181"/>
      <c r="D66" s="182"/>
      <c r="E66" s="182"/>
      <c r="F66" s="187"/>
      <c r="G66" s="188"/>
      <c r="H66" s="188"/>
      <c r="I66" s="188">
        <f>SUM(I49:I65)</f>
        <v>0</v>
      </c>
      <c r="J66" s="184">
        <f>SUM(J49:J65)</f>
        <v>0</v>
      </c>
    </row>
    <row r="67" spans="1:10" x14ac:dyDescent="0.2">
      <c r="F67" s="129"/>
      <c r="G67" s="128"/>
      <c r="H67" s="129"/>
      <c r="I67" s="128"/>
      <c r="J67" s="130"/>
    </row>
    <row r="68" spans="1:10" x14ac:dyDescent="0.2">
      <c r="F68" s="129"/>
      <c r="G68" s="128"/>
      <c r="H68" s="129"/>
      <c r="I68" s="128"/>
      <c r="J68" s="130"/>
    </row>
    <row r="69" spans="1:10" x14ac:dyDescent="0.2">
      <c r="F69" s="129"/>
      <c r="G69" s="128"/>
      <c r="H69" s="129"/>
      <c r="I69" s="128"/>
      <c r="J69" s="130"/>
    </row>
  </sheetData>
  <sheetProtection password="C78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10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C78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DFB0A-92E1-4B7A-8E01-6BF5A3710E3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1" t="s">
        <v>7</v>
      </c>
      <c r="B1" s="191"/>
      <c r="C1" s="191"/>
      <c r="D1" s="191"/>
      <c r="E1" s="191"/>
      <c r="F1" s="191"/>
      <c r="G1" s="191"/>
      <c r="AG1" t="s">
        <v>93</v>
      </c>
    </row>
    <row r="2" spans="1:60" ht="24.95" customHeight="1" x14ac:dyDescent="0.2">
      <c r="A2" s="192" t="s">
        <v>8</v>
      </c>
      <c r="B2" s="77" t="s">
        <v>49</v>
      </c>
      <c r="C2" s="195" t="s">
        <v>50</v>
      </c>
      <c r="D2" s="193"/>
      <c r="E2" s="193"/>
      <c r="F2" s="193"/>
      <c r="G2" s="194"/>
      <c r="AG2" t="s">
        <v>94</v>
      </c>
    </row>
    <row r="3" spans="1:60" ht="24.95" customHeight="1" x14ac:dyDescent="0.2">
      <c r="A3" s="192" t="s">
        <v>9</v>
      </c>
      <c r="B3" s="77" t="s">
        <v>45</v>
      </c>
      <c r="C3" s="195" t="s">
        <v>46</v>
      </c>
      <c r="D3" s="193"/>
      <c r="E3" s="193"/>
      <c r="F3" s="193"/>
      <c r="G3" s="194"/>
      <c r="AC3" s="127" t="s">
        <v>94</v>
      </c>
      <c r="AG3" t="s">
        <v>95</v>
      </c>
    </row>
    <row r="4" spans="1:60" ht="24.95" customHeight="1" x14ac:dyDescent="0.2">
      <c r="A4" s="196" t="s">
        <v>10</v>
      </c>
      <c r="B4" s="197" t="s">
        <v>43</v>
      </c>
      <c r="C4" s="198" t="s">
        <v>44</v>
      </c>
      <c r="D4" s="199"/>
      <c r="E4" s="199"/>
      <c r="F4" s="199"/>
      <c r="G4" s="200"/>
      <c r="AG4" t="s">
        <v>96</v>
      </c>
    </row>
    <row r="5" spans="1:60" x14ac:dyDescent="0.2">
      <c r="D5" s="190"/>
    </row>
    <row r="6" spans="1:60" ht="38.25" x14ac:dyDescent="0.2">
      <c r="A6" s="202" t="s">
        <v>97</v>
      </c>
      <c r="B6" s="204" t="s">
        <v>98</v>
      </c>
      <c r="C6" s="204" t="s">
        <v>99</v>
      </c>
      <c r="D6" s="203" t="s">
        <v>100</v>
      </c>
      <c r="E6" s="202" t="s">
        <v>101</v>
      </c>
      <c r="F6" s="201" t="s">
        <v>102</v>
      </c>
      <c r="G6" s="202" t="s">
        <v>31</v>
      </c>
      <c r="H6" s="205" t="s">
        <v>32</v>
      </c>
      <c r="I6" s="205" t="s">
        <v>103</v>
      </c>
      <c r="J6" s="205" t="s">
        <v>33</v>
      </c>
      <c r="K6" s="205" t="s">
        <v>104</v>
      </c>
      <c r="L6" s="205" t="s">
        <v>105</v>
      </c>
      <c r="M6" s="205" t="s">
        <v>106</v>
      </c>
      <c r="N6" s="205" t="s">
        <v>107</v>
      </c>
      <c r="O6" s="205" t="s">
        <v>108</v>
      </c>
      <c r="P6" s="205" t="s">
        <v>109</v>
      </c>
      <c r="Q6" s="205" t="s">
        <v>110</v>
      </c>
      <c r="R6" s="205" t="s">
        <v>111</v>
      </c>
      <c r="S6" s="205" t="s">
        <v>112</v>
      </c>
      <c r="T6" s="205" t="s">
        <v>113</v>
      </c>
      <c r="U6" s="205" t="s">
        <v>114</v>
      </c>
      <c r="V6" s="205" t="s">
        <v>115</v>
      </c>
      <c r="W6" s="205" t="s">
        <v>116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26" t="s">
        <v>117</v>
      </c>
      <c r="B8" s="227" t="s">
        <v>56</v>
      </c>
      <c r="C8" s="245" t="s">
        <v>57</v>
      </c>
      <c r="D8" s="228"/>
      <c r="E8" s="229"/>
      <c r="F8" s="230"/>
      <c r="G8" s="231">
        <f>SUMIF(AG9:AG19,"&lt;&gt;NOR",G9:G19)</f>
        <v>0</v>
      </c>
      <c r="H8" s="225"/>
      <c r="I8" s="225">
        <f>SUM(I9:I19)</f>
        <v>0</v>
      </c>
      <c r="J8" s="225"/>
      <c r="K8" s="225">
        <f>SUM(K9:K19)</f>
        <v>0</v>
      </c>
      <c r="L8" s="225"/>
      <c r="M8" s="225">
        <f>SUM(M9:M19)</f>
        <v>0</v>
      </c>
      <c r="N8" s="225"/>
      <c r="O8" s="225">
        <f>SUM(O9:O19)</f>
        <v>13.6</v>
      </c>
      <c r="P8" s="225"/>
      <c r="Q8" s="225">
        <f>SUM(Q9:Q19)</f>
        <v>0.55000000000000004</v>
      </c>
      <c r="R8" s="225"/>
      <c r="S8" s="225"/>
      <c r="T8" s="225"/>
      <c r="U8" s="225"/>
      <c r="V8" s="225">
        <f>SUM(V9:V19)</f>
        <v>361.8</v>
      </c>
      <c r="W8" s="225"/>
      <c r="AG8" t="s">
        <v>118</v>
      </c>
    </row>
    <row r="9" spans="1:60" outlineLevel="1" x14ac:dyDescent="0.2">
      <c r="A9" s="238">
        <v>1</v>
      </c>
      <c r="B9" s="239" t="s">
        <v>119</v>
      </c>
      <c r="C9" s="246" t="s">
        <v>120</v>
      </c>
      <c r="D9" s="240" t="s">
        <v>121</v>
      </c>
      <c r="E9" s="241">
        <v>2.2999999999999998</v>
      </c>
      <c r="F9" s="242"/>
      <c r="G9" s="243">
        <f>ROUND(E9*F9,2)</f>
        <v>0</v>
      </c>
      <c r="H9" s="224"/>
      <c r="I9" s="223">
        <f>ROUND(E9*H9,2)</f>
        <v>0</v>
      </c>
      <c r="J9" s="224"/>
      <c r="K9" s="223">
        <f>ROUND(E9*J9,2)</f>
        <v>0</v>
      </c>
      <c r="L9" s="223">
        <v>21</v>
      </c>
      <c r="M9" s="223">
        <f>G9*(1+L9/100)</f>
        <v>0</v>
      </c>
      <c r="N9" s="223">
        <v>0</v>
      </c>
      <c r="O9" s="223">
        <f>ROUND(E9*N9,2)</f>
        <v>0</v>
      </c>
      <c r="P9" s="223">
        <v>0.24</v>
      </c>
      <c r="Q9" s="223">
        <f>ROUND(E9*P9,2)</f>
        <v>0.55000000000000004</v>
      </c>
      <c r="R9" s="223"/>
      <c r="S9" s="223" t="s">
        <v>122</v>
      </c>
      <c r="T9" s="223" t="s">
        <v>123</v>
      </c>
      <c r="U9" s="223">
        <v>0.80647999999999997</v>
      </c>
      <c r="V9" s="223">
        <f>ROUND(E9*U9,2)</f>
        <v>1.85</v>
      </c>
      <c r="W9" s="223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124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ht="22.5" outlineLevel="1" x14ac:dyDescent="0.2">
      <c r="A10" s="238">
        <v>2</v>
      </c>
      <c r="B10" s="239" t="s">
        <v>125</v>
      </c>
      <c r="C10" s="246" t="s">
        <v>126</v>
      </c>
      <c r="D10" s="240" t="s">
        <v>127</v>
      </c>
      <c r="E10" s="241">
        <v>9</v>
      </c>
      <c r="F10" s="242"/>
      <c r="G10" s="243">
        <f>ROUND(E10*F10,2)</f>
        <v>0</v>
      </c>
      <c r="H10" s="224"/>
      <c r="I10" s="223">
        <f>ROUND(E10*H10,2)</f>
        <v>0</v>
      </c>
      <c r="J10" s="224"/>
      <c r="K10" s="223">
        <f>ROUND(E10*J10,2)</f>
        <v>0</v>
      </c>
      <c r="L10" s="223">
        <v>21</v>
      </c>
      <c r="M10" s="223">
        <f>G10*(1+L10/100)</f>
        <v>0</v>
      </c>
      <c r="N10" s="223">
        <v>0</v>
      </c>
      <c r="O10" s="223">
        <f>ROUND(E10*N10,2)</f>
        <v>0</v>
      </c>
      <c r="P10" s="223">
        <v>0</v>
      </c>
      <c r="Q10" s="223">
        <f>ROUND(E10*P10,2)</f>
        <v>0</v>
      </c>
      <c r="R10" s="223"/>
      <c r="S10" s="223" t="s">
        <v>122</v>
      </c>
      <c r="T10" s="223" t="s">
        <v>123</v>
      </c>
      <c r="U10" s="223">
        <v>18.216000000000001</v>
      </c>
      <c r="V10" s="223">
        <f>ROUND(E10*U10,2)</f>
        <v>163.94</v>
      </c>
      <c r="W10" s="223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124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38">
        <v>3</v>
      </c>
      <c r="B11" s="239" t="s">
        <v>128</v>
      </c>
      <c r="C11" s="246" t="s">
        <v>129</v>
      </c>
      <c r="D11" s="240" t="s">
        <v>127</v>
      </c>
      <c r="E11" s="241">
        <v>32</v>
      </c>
      <c r="F11" s="242"/>
      <c r="G11" s="243">
        <f>ROUND(E11*F11,2)</f>
        <v>0</v>
      </c>
      <c r="H11" s="224"/>
      <c r="I11" s="223">
        <f>ROUND(E11*H11,2)</f>
        <v>0</v>
      </c>
      <c r="J11" s="224"/>
      <c r="K11" s="223">
        <f>ROUND(E11*J11,2)</f>
        <v>0</v>
      </c>
      <c r="L11" s="223">
        <v>21</v>
      </c>
      <c r="M11" s="223">
        <f>G11*(1+L11/100)</f>
        <v>0</v>
      </c>
      <c r="N11" s="223">
        <v>0</v>
      </c>
      <c r="O11" s="223">
        <f>ROUND(E11*N11,2)</f>
        <v>0</v>
      </c>
      <c r="P11" s="223">
        <v>0</v>
      </c>
      <c r="Q11" s="223">
        <f>ROUND(E11*P11,2)</f>
        <v>0</v>
      </c>
      <c r="R11" s="223"/>
      <c r="S11" s="223" t="s">
        <v>122</v>
      </c>
      <c r="T11" s="223" t="s">
        <v>123</v>
      </c>
      <c r="U11" s="223">
        <v>3.5329999999999999</v>
      </c>
      <c r="V11" s="223">
        <f>ROUND(E11*U11,2)</f>
        <v>113.06</v>
      </c>
      <c r="W11" s="223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124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38">
        <v>4</v>
      </c>
      <c r="B12" s="239" t="s">
        <v>130</v>
      </c>
      <c r="C12" s="246" t="s">
        <v>131</v>
      </c>
      <c r="D12" s="240" t="s">
        <v>127</v>
      </c>
      <c r="E12" s="241">
        <v>32</v>
      </c>
      <c r="F12" s="242"/>
      <c r="G12" s="243">
        <f>ROUND(E12*F12,2)</f>
        <v>0</v>
      </c>
      <c r="H12" s="224"/>
      <c r="I12" s="223">
        <f>ROUND(E12*H12,2)</f>
        <v>0</v>
      </c>
      <c r="J12" s="224"/>
      <c r="K12" s="223">
        <f>ROUND(E12*J12,2)</f>
        <v>0</v>
      </c>
      <c r="L12" s="223">
        <v>21</v>
      </c>
      <c r="M12" s="223">
        <f>G12*(1+L12/100)</f>
        <v>0</v>
      </c>
      <c r="N12" s="223">
        <v>0</v>
      </c>
      <c r="O12" s="223">
        <f>ROUND(E12*N12,2)</f>
        <v>0</v>
      </c>
      <c r="P12" s="223">
        <v>0</v>
      </c>
      <c r="Q12" s="223">
        <f>ROUND(E12*P12,2)</f>
        <v>0</v>
      </c>
      <c r="R12" s="223"/>
      <c r="S12" s="223" t="s">
        <v>122</v>
      </c>
      <c r="T12" s="223" t="s">
        <v>123</v>
      </c>
      <c r="U12" s="223">
        <v>0.34499999999999997</v>
      </c>
      <c r="V12" s="223">
        <f>ROUND(E12*U12,2)</f>
        <v>11.04</v>
      </c>
      <c r="W12" s="223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124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ht="22.5" outlineLevel="1" x14ac:dyDescent="0.2">
      <c r="A13" s="238">
        <v>5</v>
      </c>
      <c r="B13" s="239" t="s">
        <v>132</v>
      </c>
      <c r="C13" s="246" t="s">
        <v>133</v>
      </c>
      <c r="D13" s="240" t="s">
        <v>127</v>
      </c>
      <c r="E13" s="241">
        <v>12</v>
      </c>
      <c r="F13" s="242"/>
      <c r="G13" s="243">
        <f>ROUND(E13*F13,2)</f>
        <v>0</v>
      </c>
      <c r="H13" s="224"/>
      <c r="I13" s="223">
        <f>ROUND(E13*H13,2)</f>
        <v>0</v>
      </c>
      <c r="J13" s="224"/>
      <c r="K13" s="223">
        <f>ROUND(E13*J13,2)</f>
        <v>0</v>
      </c>
      <c r="L13" s="223">
        <v>21</v>
      </c>
      <c r="M13" s="223">
        <f>G13*(1+L13/100)</f>
        <v>0</v>
      </c>
      <c r="N13" s="223">
        <v>0</v>
      </c>
      <c r="O13" s="223">
        <f>ROUND(E13*N13,2)</f>
        <v>0</v>
      </c>
      <c r="P13" s="223">
        <v>0</v>
      </c>
      <c r="Q13" s="223">
        <f>ROUND(E13*P13,2)</f>
        <v>0</v>
      </c>
      <c r="R13" s="223"/>
      <c r="S13" s="223" t="s">
        <v>122</v>
      </c>
      <c r="T13" s="223" t="s">
        <v>123</v>
      </c>
      <c r="U13" s="223">
        <v>1.0999999999999999E-2</v>
      </c>
      <c r="V13" s="223">
        <f>ROUND(E13*U13,2)</f>
        <v>0.13</v>
      </c>
      <c r="W13" s="223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124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ht="22.5" outlineLevel="1" x14ac:dyDescent="0.2">
      <c r="A14" s="238">
        <v>6</v>
      </c>
      <c r="B14" s="239" t="s">
        <v>134</v>
      </c>
      <c r="C14" s="246" t="s">
        <v>135</v>
      </c>
      <c r="D14" s="240" t="s">
        <v>127</v>
      </c>
      <c r="E14" s="241">
        <v>12</v>
      </c>
      <c r="F14" s="242"/>
      <c r="G14" s="243">
        <f>ROUND(E14*F14,2)</f>
        <v>0</v>
      </c>
      <c r="H14" s="224"/>
      <c r="I14" s="223">
        <f>ROUND(E14*H14,2)</f>
        <v>0</v>
      </c>
      <c r="J14" s="224"/>
      <c r="K14" s="223">
        <f>ROUND(E14*J14,2)</f>
        <v>0</v>
      </c>
      <c r="L14" s="223">
        <v>21</v>
      </c>
      <c r="M14" s="223">
        <f>G14*(1+L14/100)</f>
        <v>0</v>
      </c>
      <c r="N14" s="223">
        <v>0</v>
      </c>
      <c r="O14" s="223">
        <f>ROUND(E14*N14,2)</f>
        <v>0</v>
      </c>
      <c r="P14" s="223">
        <v>0</v>
      </c>
      <c r="Q14" s="223">
        <f>ROUND(E14*P14,2)</f>
        <v>0</v>
      </c>
      <c r="R14" s="223"/>
      <c r="S14" s="223" t="s">
        <v>122</v>
      </c>
      <c r="T14" s="223" t="s">
        <v>123</v>
      </c>
      <c r="U14" s="223">
        <v>0.66800000000000004</v>
      </c>
      <c r="V14" s="223">
        <f>ROUND(E14*U14,2)</f>
        <v>8.02</v>
      </c>
      <c r="W14" s="223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124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38">
        <v>7</v>
      </c>
      <c r="B15" s="239" t="s">
        <v>136</v>
      </c>
      <c r="C15" s="246" t="s">
        <v>137</v>
      </c>
      <c r="D15" s="240" t="s">
        <v>127</v>
      </c>
      <c r="E15" s="241">
        <v>12</v>
      </c>
      <c r="F15" s="242"/>
      <c r="G15" s="243">
        <f>ROUND(E15*F15,2)</f>
        <v>0</v>
      </c>
      <c r="H15" s="224"/>
      <c r="I15" s="223">
        <f>ROUND(E15*H15,2)</f>
        <v>0</v>
      </c>
      <c r="J15" s="224"/>
      <c r="K15" s="223">
        <f>ROUND(E15*J15,2)</f>
        <v>0</v>
      </c>
      <c r="L15" s="223">
        <v>21</v>
      </c>
      <c r="M15" s="223">
        <f>G15*(1+L15/100)</f>
        <v>0</v>
      </c>
      <c r="N15" s="223">
        <v>0</v>
      </c>
      <c r="O15" s="223">
        <f>ROUND(E15*N15,2)</f>
        <v>0</v>
      </c>
      <c r="P15" s="223">
        <v>0</v>
      </c>
      <c r="Q15" s="223">
        <f>ROUND(E15*P15,2)</f>
        <v>0</v>
      </c>
      <c r="R15" s="223"/>
      <c r="S15" s="223" t="s">
        <v>122</v>
      </c>
      <c r="T15" s="223" t="s">
        <v>123</v>
      </c>
      <c r="U15" s="223">
        <v>1.9379999999999999</v>
      </c>
      <c r="V15" s="223">
        <f>ROUND(E15*U15,2)</f>
        <v>23.26</v>
      </c>
      <c r="W15" s="223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124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38">
        <v>8</v>
      </c>
      <c r="B16" s="239" t="s">
        <v>138</v>
      </c>
      <c r="C16" s="246" t="s">
        <v>139</v>
      </c>
      <c r="D16" s="240" t="s">
        <v>127</v>
      </c>
      <c r="E16" s="241">
        <v>20</v>
      </c>
      <c r="F16" s="242"/>
      <c r="G16" s="243">
        <f>ROUND(E16*F16,2)</f>
        <v>0</v>
      </c>
      <c r="H16" s="224"/>
      <c r="I16" s="223">
        <f>ROUND(E16*H16,2)</f>
        <v>0</v>
      </c>
      <c r="J16" s="224"/>
      <c r="K16" s="223">
        <f>ROUND(E16*J16,2)</f>
        <v>0</v>
      </c>
      <c r="L16" s="223">
        <v>21</v>
      </c>
      <c r="M16" s="223">
        <f>G16*(1+L16/100)</f>
        <v>0</v>
      </c>
      <c r="N16" s="223">
        <v>0</v>
      </c>
      <c r="O16" s="223">
        <f>ROUND(E16*N16,2)</f>
        <v>0</v>
      </c>
      <c r="P16" s="223">
        <v>0</v>
      </c>
      <c r="Q16" s="223">
        <f>ROUND(E16*P16,2)</f>
        <v>0</v>
      </c>
      <c r="R16" s="223"/>
      <c r="S16" s="223" t="s">
        <v>122</v>
      </c>
      <c r="T16" s="223" t="s">
        <v>123</v>
      </c>
      <c r="U16" s="223">
        <v>1.1499999999999999</v>
      </c>
      <c r="V16" s="223">
        <f>ROUND(E16*U16,2)</f>
        <v>23</v>
      </c>
      <c r="W16" s="223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124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ht="22.5" outlineLevel="1" x14ac:dyDescent="0.2">
      <c r="A17" s="238">
        <v>9</v>
      </c>
      <c r="B17" s="239" t="s">
        <v>140</v>
      </c>
      <c r="C17" s="246" t="s">
        <v>141</v>
      </c>
      <c r="D17" s="240" t="s">
        <v>127</v>
      </c>
      <c r="E17" s="241">
        <v>8</v>
      </c>
      <c r="F17" s="242"/>
      <c r="G17" s="243">
        <f>ROUND(E17*F17,2)</f>
        <v>0</v>
      </c>
      <c r="H17" s="224"/>
      <c r="I17" s="223">
        <f>ROUND(E17*H17,2)</f>
        <v>0</v>
      </c>
      <c r="J17" s="224"/>
      <c r="K17" s="223">
        <f>ROUND(E17*J17,2)</f>
        <v>0</v>
      </c>
      <c r="L17" s="223">
        <v>21</v>
      </c>
      <c r="M17" s="223">
        <f>G17*(1+L17/100)</f>
        <v>0</v>
      </c>
      <c r="N17" s="223">
        <v>1.7</v>
      </c>
      <c r="O17" s="223">
        <f>ROUND(E17*N17,2)</f>
        <v>13.6</v>
      </c>
      <c r="P17" s="223">
        <v>0</v>
      </c>
      <c r="Q17" s="223">
        <f>ROUND(E17*P17,2)</f>
        <v>0</v>
      </c>
      <c r="R17" s="223"/>
      <c r="S17" s="223" t="s">
        <v>122</v>
      </c>
      <c r="T17" s="223" t="s">
        <v>123</v>
      </c>
      <c r="U17" s="223">
        <v>1.587</v>
      </c>
      <c r="V17" s="223">
        <f>ROUND(E17*U17,2)</f>
        <v>12.7</v>
      </c>
      <c r="W17" s="223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124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38">
        <v>10</v>
      </c>
      <c r="B18" s="239" t="s">
        <v>142</v>
      </c>
      <c r="C18" s="246" t="s">
        <v>143</v>
      </c>
      <c r="D18" s="240" t="s">
        <v>127</v>
      </c>
      <c r="E18" s="241">
        <v>12</v>
      </c>
      <c r="F18" s="242"/>
      <c r="G18" s="243">
        <f>ROUND(E18*F18,2)</f>
        <v>0</v>
      </c>
      <c r="H18" s="224"/>
      <c r="I18" s="223">
        <f>ROUND(E18*H18,2)</f>
        <v>0</v>
      </c>
      <c r="J18" s="224"/>
      <c r="K18" s="223">
        <f>ROUND(E18*J18,2)</f>
        <v>0</v>
      </c>
      <c r="L18" s="223">
        <v>21</v>
      </c>
      <c r="M18" s="223">
        <f>G18*(1+L18/100)</f>
        <v>0</v>
      </c>
      <c r="N18" s="223">
        <v>0</v>
      </c>
      <c r="O18" s="223">
        <f>ROUND(E18*N18,2)</f>
        <v>0</v>
      </c>
      <c r="P18" s="223">
        <v>0</v>
      </c>
      <c r="Q18" s="223">
        <f>ROUND(E18*P18,2)</f>
        <v>0</v>
      </c>
      <c r="R18" s="223"/>
      <c r="S18" s="223" t="s">
        <v>122</v>
      </c>
      <c r="T18" s="223" t="s">
        <v>123</v>
      </c>
      <c r="U18" s="223">
        <v>0</v>
      </c>
      <c r="V18" s="223">
        <f>ROUND(E18*U18,2)</f>
        <v>0</v>
      </c>
      <c r="W18" s="223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124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">
      <c r="A19" s="238">
        <v>11</v>
      </c>
      <c r="B19" s="239" t="s">
        <v>144</v>
      </c>
      <c r="C19" s="246" t="s">
        <v>145</v>
      </c>
      <c r="D19" s="240" t="s">
        <v>121</v>
      </c>
      <c r="E19" s="241">
        <v>80</v>
      </c>
      <c r="F19" s="242"/>
      <c r="G19" s="243">
        <f>ROUND(E19*F19,2)</f>
        <v>0</v>
      </c>
      <c r="H19" s="224"/>
      <c r="I19" s="223">
        <f>ROUND(E19*H19,2)</f>
        <v>0</v>
      </c>
      <c r="J19" s="224"/>
      <c r="K19" s="223">
        <f>ROUND(E19*J19,2)</f>
        <v>0</v>
      </c>
      <c r="L19" s="223">
        <v>21</v>
      </c>
      <c r="M19" s="223">
        <f>G19*(1+L19/100)</f>
        <v>0</v>
      </c>
      <c r="N19" s="223">
        <v>3.0000000000000001E-5</v>
      </c>
      <c r="O19" s="223">
        <f>ROUND(E19*N19,2)</f>
        <v>0</v>
      </c>
      <c r="P19" s="223">
        <v>0</v>
      </c>
      <c r="Q19" s="223">
        <f>ROUND(E19*P19,2)</f>
        <v>0</v>
      </c>
      <c r="R19" s="223"/>
      <c r="S19" s="223" t="s">
        <v>122</v>
      </c>
      <c r="T19" s="223" t="s">
        <v>123</v>
      </c>
      <c r="U19" s="223">
        <v>0.06</v>
      </c>
      <c r="V19" s="223">
        <f>ROUND(E19*U19,2)</f>
        <v>4.8</v>
      </c>
      <c r="W19" s="223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146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x14ac:dyDescent="0.2">
      <c r="A20" s="226" t="s">
        <v>117</v>
      </c>
      <c r="B20" s="227" t="s">
        <v>58</v>
      </c>
      <c r="C20" s="245" t="s">
        <v>59</v>
      </c>
      <c r="D20" s="228"/>
      <c r="E20" s="229"/>
      <c r="F20" s="230"/>
      <c r="G20" s="231">
        <f>SUMIF(AG21:AG24,"&lt;&gt;NOR",G21:G24)</f>
        <v>0</v>
      </c>
      <c r="H20" s="225"/>
      <c r="I20" s="225">
        <f>SUM(I21:I24)</f>
        <v>0</v>
      </c>
      <c r="J20" s="225"/>
      <c r="K20" s="225">
        <f>SUM(K21:K24)</f>
        <v>0</v>
      </c>
      <c r="L20" s="225"/>
      <c r="M20" s="225">
        <f>SUM(M21:M24)</f>
        <v>0</v>
      </c>
      <c r="N20" s="225"/>
      <c r="O20" s="225">
        <f>SUM(O21:O24)</f>
        <v>2.71</v>
      </c>
      <c r="P20" s="225"/>
      <c r="Q20" s="225">
        <f>SUM(Q21:Q24)</f>
        <v>0</v>
      </c>
      <c r="R20" s="225"/>
      <c r="S20" s="225"/>
      <c r="T20" s="225"/>
      <c r="U20" s="225"/>
      <c r="V20" s="225">
        <f>SUM(V21:V24)</f>
        <v>27.78</v>
      </c>
      <c r="W20" s="225"/>
      <c r="AG20" t="s">
        <v>118</v>
      </c>
    </row>
    <row r="21" spans="1:60" outlineLevel="1" x14ac:dyDescent="0.2">
      <c r="A21" s="238">
        <v>12</v>
      </c>
      <c r="B21" s="239" t="s">
        <v>147</v>
      </c>
      <c r="C21" s="246" t="s">
        <v>148</v>
      </c>
      <c r="D21" s="240" t="s">
        <v>127</v>
      </c>
      <c r="E21" s="241">
        <v>0.97199999999999998</v>
      </c>
      <c r="F21" s="242"/>
      <c r="G21" s="243">
        <f>ROUND(E21*F21,2)</f>
        <v>0</v>
      </c>
      <c r="H21" s="224"/>
      <c r="I21" s="223">
        <f>ROUND(E21*H21,2)</f>
        <v>0</v>
      </c>
      <c r="J21" s="224"/>
      <c r="K21" s="223">
        <f>ROUND(E21*J21,2)</f>
        <v>0</v>
      </c>
      <c r="L21" s="223">
        <v>21</v>
      </c>
      <c r="M21" s="223">
        <f>G21*(1+L21/100)</f>
        <v>0</v>
      </c>
      <c r="N21" s="223">
        <v>2.5249999999999999</v>
      </c>
      <c r="O21" s="223">
        <f>ROUND(E21*N21,2)</f>
        <v>2.4500000000000002</v>
      </c>
      <c r="P21" s="223">
        <v>0</v>
      </c>
      <c r="Q21" s="223">
        <f>ROUND(E21*P21,2)</f>
        <v>0</v>
      </c>
      <c r="R21" s="223"/>
      <c r="S21" s="223" t="s">
        <v>122</v>
      </c>
      <c r="T21" s="223" t="s">
        <v>123</v>
      </c>
      <c r="U21" s="223">
        <v>0.48</v>
      </c>
      <c r="V21" s="223">
        <f>ROUND(E21*U21,2)</f>
        <v>0.47</v>
      </c>
      <c r="W21" s="223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124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38">
        <v>13</v>
      </c>
      <c r="B22" s="239" t="s">
        <v>149</v>
      </c>
      <c r="C22" s="246" t="s">
        <v>150</v>
      </c>
      <c r="D22" s="240" t="s">
        <v>151</v>
      </c>
      <c r="E22" s="241">
        <v>0.14000000000000001</v>
      </c>
      <c r="F22" s="242"/>
      <c r="G22" s="243">
        <f>ROUND(E22*F22,2)</f>
        <v>0</v>
      </c>
      <c r="H22" s="224"/>
      <c r="I22" s="223">
        <f>ROUND(E22*H22,2)</f>
        <v>0</v>
      </c>
      <c r="J22" s="224"/>
      <c r="K22" s="223">
        <f>ROUND(E22*J22,2)</f>
        <v>0</v>
      </c>
      <c r="L22" s="223">
        <v>21</v>
      </c>
      <c r="M22" s="223">
        <f>G22*(1+L22/100)</f>
        <v>0</v>
      </c>
      <c r="N22" s="223">
        <v>1.0210999999999999</v>
      </c>
      <c r="O22" s="223">
        <f>ROUND(E22*N22,2)</f>
        <v>0.14000000000000001</v>
      </c>
      <c r="P22" s="223">
        <v>0</v>
      </c>
      <c r="Q22" s="223">
        <f>ROUND(E22*P22,2)</f>
        <v>0</v>
      </c>
      <c r="R22" s="223"/>
      <c r="S22" s="223" t="s">
        <v>122</v>
      </c>
      <c r="T22" s="223" t="s">
        <v>122</v>
      </c>
      <c r="U22" s="223">
        <v>29.292000000000002</v>
      </c>
      <c r="V22" s="223">
        <f>ROUND(E22*U22,2)</f>
        <v>4.0999999999999996</v>
      </c>
      <c r="W22" s="223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124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38">
        <v>14</v>
      </c>
      <c r="B23" s="239" t="s">
        <v>152</v>
      </c>
      <c r="C23" s="246" t="s">
        <v>153</v>
      </c>
      <c r="D23" s="240" t="s">
        <v>154</v>
      </c>
      <c r="E23" s="241">
        <v>105</v>
      </c>
      <c r="F23" s="242"/>
      <c r="G23" s="243">
        <f>ROUND(E23*F23,2)</f>
        <v>0</v>
      </c>
      <c r="H23" s="224"/>
      <c r="I23" s="223">
        <f>ROUND(E23*H23,2)</f>
        <v>0</v>
      </c>
      <c r="J23" s="224"/>
      <c r="K23" s="223">
        <f>ROUND(E23*J23,2)</f>
        <v>0</v>
      </c>
      <c r="L23" s="223">
        <v>21</v>
      </c>
      <c r="M23" s="223">
        <f>G23*(1+L23/100)</f>
        <v>0</v>
      </c>
      <c r="N23" s="223">
        <v>6.0000000000000002E-5</v>
      </c>
      <c r="O23" s="223">
        <f>ROUND(E23*N23,2)</f>
        <v>0.01</v>
      </c>
      <c r="P23" s="223">
        <v>0</v>
      </c>
      <c r="Q23" s="223">
        <f>ROUND(E23*P23,2)</f>
        <v>0</v>
      </c>
      <c r="R23" s="223"/>
      <c r="S23" s="223" t="s">
        <v>122</v>
      </c>
      <c r="T23" s="223" t="s">
        <v>122</v>
      </c>
      <c r="U23" s="223">
        <v>0.221</v>
      </c>
      <c r="V23" s="223">
        <f>ROUND(E23*U23,2)</f>
        <v>23.21</v>
      </c>
      <c r="W23" s="223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155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38">
        <v>15</v>
      </c>
      <c r="B24" s="239" t="s">
        <v>156</v>
      </c>
      <c r="C24" s="246" t="s">
        <v>157</v>
      </c>
      <c r="D24" s="240" t="s">
        <v>154</v>
      </c>
      <c r="E24" s="241">
        <v>105</v>
      </c>
      <c r="F24" s="242"/>
      <c r="G24" s="243">
        <f>ROUND(E24*F24,2)</f>
        <v>0</v>
      </c>
      <c r="H24" s="224"/>
      <c r="I24" s="223">
        <f>ROUND(E24*H24,2)</f>
        <v>0</v>
      </c>
      <c r="J24" s="224"/>
      <c r="K24" s="223">
        <f>ROUND(E24*J24,2)</f>
        <v>0</v>
      </c>
      <c r="L24" s="223">
        <v>21</v>
      </c>
      <c r="M24" s="223">
        <f>G24*(1+L24/100)</f>
        <v>0</v>
      </c>
      <c r="N24" s="223">
        <v>1E-3</v>
      </c>
      <c r="O24" s="223">
        <f>ROUND(E24*N24,2)</f>
        <v>0.11</v>
      </c>
      <c r="P24" s="223">
        <v>0</v>
      </c>
      <c r="Q24" s="223">
        <f>ROUND(E24*P24,2)</f>
        <v>0</v>
      </c>
      <c r="R24" s="223" t="s">
        <v>158</v>
      </c>
      <c r="S24" s="223" t="s">
        <v>122</v>
      </c>
      <c r="T24" s="223" t="s">
        <v>122</v>
      </c>
      <c r="U24" s="223">
        <v>0</v>
      </c>
      <c r="V24" s="223">
        <f>ROUND(E24*U24,2)</f>
        <v>0</v>
      </c>
      <c r="W24" s="223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159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x14ac:dyDescent="0.2">
      <c r="A25" s="226" t="s">
        <v>117</v>
      </c>
      <c r="B25" s="227" t="s">
        <v>60</v>
      </c>
      <c r="C25" s="245" t="s">
        <v>61</v>
      </c>
      <c r="D25" s="228"/>
      <c r="E25" s="229"/>
      <c r="F25" s="230"/>
      <c r="G25" s="231">
        <f>SUMIF(AG26:AG26,"&lt;&gt;NOR",G26:G26)</f>
        <v>0</v>
      </c>
      <c r="H25" s="225"/>
      <c r="I25" s="225">
        <f>SUM(I26:I26)</f>
        <v>0</v>
      </c>
      <c r="J25" s="225"/>
      <c r="K25" s="225">
        <f>SUM(K26:K26)</f>
        <v>0</v>
      </c>
      <c r="L25" s="225"/>
      <c r="M25" s="225">
        <f>SUM(M26:M26)</f>
        <v>0</v>
      </c>
      <c r="N25" s="225"/>
      <c r="O25" s="225">
        <f>SUM(O26:O26)</f>
        <v>0.26</v>
      </c>
      <c r="P25" s="225"/>
      <c r="Q25" s="225">
        <f>SUM(Q26:Q26)</f>
        <v>0</v>
      </c>
      <c r="R25" s="225"/>
      <c r="S25" s="225"/>
      <c r="T25" s="225"/>
      <c r="U25" s="225"/>
      <c r="V25" s="225">
        <f>SUM(V26:V26)</f>
        <v>1.03</v>
      </c>
      <c r="W25" s="225"/>
      <c r="AG25" t="s">
        <v>118</v>
      </c>
    </row>
    <row r="26" spans="1:60" ht="22.5" outlineLevel="1" x14ac:dyDescent="0.2">
      <c r="A26" s="238">
        <v>16</v>
      </c>
      <c r="B26" s="239" t="s">
        <v>160</v>
      </c>
      <c r="C26" s="246" t="s">
        <v>161</v>
      </c>
      <c r="D26" s="240" t="s">
        <v>121</v>
      </c>
      <c r="E26" s="241">
        <v>1</v>
      </c>
      <c r="F26" s="242"/>
      <c r="G26" s="243">
        <f>ROUND(E26*F26,2)</f>
        <v>0</v>
      </c>
      <c r="H26" s="224"/>
      <c r="I26" s="223">
        <f>ROUND(E26*H26,2)</f>
        <v>0</v>
      </c>
      <c r="J26" s="224"/>
      <c r="K26" s="223">
        <f>ROUND(E26*J26,2)</f>
        <v>0</v>
      </c>
      <c r="L26" s="223">
        <v>21</v>
      </c>
      <c r="M26" s="223">
        <f>G26*(1+L26/100)</f>
        <v>0</v>
      </c>
      <c r="N26" s="223">
        <v>0.25696000000000002</v>
      </c>
      <c r="O26" s="223">
        <f>ROUND(E26*N26,2)</f>
        <v>0.26</v>
      </c>
      <c r="P26" s="223">
        <v>0</v>
      </c>
      <c r="Q26" s="223">
        <f>ROUND(E26*P26,2)</f>
        <v>0</v>
      </c>
      <c r="R26" s="223"/>
      <c r="S26" s="223" t="s">
        <v>122</v>
      </c>
      <c r="T26" s="223" t="s">
        <v>123</v>
      </c>
      <c r="U26" s="223">
        <v>1.0329999999999999</v>
      </c>
      <c r="V26" s="223">
        <f>ROUND(E26*U26,2)</f>
        <v>1.03</v>
      </c>
      <c r="W26" s="223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124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x14ac:dyDescent="0.2">
      <c r="A27" s="226" t="s">
        <v>117</v>
      </c>
      <c r="B27" s="227" t="s">
        <v>62</v>
      </c>
      <c r="C27" s="245" t="s">
        <v>63</v>
      </c>
      <c r="D27" s="228"/>
      <c r="E27" s="229"/>
      <c r="F27" s="230"/>
      <c r="G27" s="231">
        <f>SUMIF(AG28:AG29,"&lt;&gt;NOR",G28:G29)</f>
        <v>0</v>
      </c>
      <c r="H27" s="225"/>
      <c r="I27" s="225">
        <f>SUM(I28:I29)</f>
        <v>0</v>
      </c>
      <c r="J27" s="225"/>
      <c r="K27" s="225">
        <f>SUM(K28:K29)</f>
        <v>0</v>
      </c>
      <c r="L27" s="225"/>
      <c r="M27" s="225">
        <f>SUM(M28:M29)</f>
        <v>0</v>
      </c>
      <c r="N27" s="225"/>
      <c r="O27" s="225">
        <f>SUM(O28:O29)</f>
        <v>8.1</v>
      </c>
      <c r="P27" s="225"/>
      <c r="Q27" s="225">
        <f>SUM(Q28:Q29)</f>
        <v>0</v>
      </c>
      <c r="R27" s="225"/>
      <c r="S27" s="225"/>
      <c r="T27" s="225"/>
      <c r="U27" s="225"/>
      <c r="V27" s="225">
        <f>SUM(V28:V29)</f>
        <v>11.100000000000001</v>
      </c>
      <c r="W27" s="225"/>
      <c r="AG27" t="s">
        <v>118</v>
      </c>
    </row>
    <row r="28" spans="1:60" outlineLevel="1" x14ac:dyDescent="0.2">
      <c r="A28" s="238">
        <v>17</v>
      </c>
      <c r="B28" s="239" t="s">
        <v>162</v>
      </c>
      <c r="C28" s="246" t="s">
        <v>163</v>
      </c>
      <c r="D28" s="240" t="s">
        <v>127</v>
      </c>
      <c r="E28" s="241">
        <v>0.2</v>
      </c>
      <c r="F28" s="242"/>
      <c r="G28" s="243">
        <f>ROUND(E28*F28,2)</f>
        <v>0</v>
      </c>
      <c r="H28" s="224"/>
      <c r="I28" s="223">
        <f>ROUND(E28*H28,2)</f>
        <v>0</v>
      </c>
      <c r="J28" s="224"/>
      <c r="K28" s="223">
        <f>ROUND(E28*J28,2)</f>
        <v>0</v>
      </c>
      <c r="L28" s="223">
        <v>21</v>
      </c>
      <c r="M28" s="223">
        <f>G28*(1+L28/100)</f>
        <v>0</v>
      </c>
      <c r="N28" s="223">
        <v>2.6975199999999999</v>
      </c>
      <c r="O28" s="223">
        <f>ROUND(E28*N28,2)</f>
        <v>0.54</v>
      </c>
      <c r="P28" s="223">
        <v>0</v>
      </c>
      <c r="Q28" s="223">
        <f>ROUND(E28*P28,2)</f>
        <v>0</v>
      </c>
      <c r="R28" s="223"/>
      <c r="S28" s="223" t="s">
        <v>122</v>
      </c>
      <c r="T28" s="223" t="s">
        <v>123</v>
      </c>
      <c r="U28" s="223">
        <v>21.585999999999999</v>
      </c>
      <c r="V28" s="223">
        <f>ROUND(E28*U28,2)</f>
        <v>4.32</v>
      </c>
      <c r="W28" s="223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124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ht="22.5" outlineLevel="1" x14ac:dyDescent="0.2">
      <c r="A29" s="238">
        <v>18</v>
      </c>
      <c r="B29" s="239" t="s">
        <v>164</v>
      </c>
      <c r="C29" s="246" t="s">
        <v>165</v>
      </c>
      <c r="D29" s="240" t="s">
        <v>127</v>
      </c>
      <c r="E29" s="241">
        <v>4</v>
      </c>
      <c r="F29" s="242"/>
      <c r="G29" s="243">
        <f>ROUND(E29*F29,2)</f>
        <v>0</v>
      </c>
      <c r="H29" s="224"/>
      <c r="I29" s="223">
        <f>ROUND(E29*H29,2)</f>
        <v>0</v>
      </c>
      <c r="J29" s="224"/>
      <c r="K29" s="223">
        <f>ROUND(E29*J29,2)</f>
        <v>0</v>
      </c>
      <c r="L29" s="223">
        <v>21</v>
      </c>
      <c r="M29" s="223">
        <f>G29*(1+L29/100)</f>
        <v>0</v>
      </c>
      <c r="N29" s="223">
        <v>1.8907700000000001</v>
      </c>
      <c r="O29" s="223">
        <f>ROUND(E29*N29,2)</f>
        <v>7.56</v>
      </c>
      <c r="P29" s="223">
        <v>0</v>
      </c>
      <c r="Q29" s="223">
        <f>ROUND(E29*P29,2)</f>
        <v>0</v>
      </c>
      <c r="R29" s="223"/>
      <c r="S29" s="223" t="s">
        <v>122</v>
      </c>
      <c r="T29" s="223" t="s">
        <v>123</v>
      </c>
      <c r="U29" s="223">
        <v>1.6950000000000001</v>
      </c>
      <c r="V29" s="223">
        <f>ROUND(E29*U29,2)</f>
        <v>6.78</v>
      </c>
      <c r="W29" s="223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124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x14ac:dyDescent="0.2">
      <c r="A30" s="226" t="s">
        <v>117</v>
      </c>
      <c r="B30" s="227" t="s">
        <v>64</v>
      </c>
      <c r="C30" s="245" t="s">
        <v>65</v>
      </c>
      <c r="D30" s="228"/>
      <c r="E30" s="229"/>
      <c r="F30" s="230"/>
      <c r="G30" s="231">
        <f>SUMIF(AG31:AG31,"&lt;&gt;NOR",G31:G31)</f>
        <v>0</v>
      </c>
      <c r="H30" s="225"/>
      <c r="I30" s="225">
        <f>SUM(I31:I31)</f>
        <v>0</v>
      </c>
      <c r="J30" s="225"/>
      <c r="K30" s="225">
        <f>SUM(K31:K31)</f>
        <v>0</v>
      </c>
      <c r="L30" s="225"/>
      <c r="M30" s="225">
        <f>SUM(M31:M31)</f>
        <v>0</v>
      </c>
      <c r="N30" s="225"/>
      <c r="O30" s="225">
        <f>SUM(O31:O31)</f>
        <v>0.6</v>
      </c>
      <c r="P30" s="225"/>
      <c r="Q30" s="225">
        <f>SUM(Q31:Q31)</f>
        <v>0</v>
      </c>
      <c r="R30" s="225"/>
      <c r="S30" s="225"/>
      <c r="T30" s="225"/>
      <c r="U30" s="225"/>
      <c r="V30" s="225">
        <f>SUM(V31:V31)</f>
        <v>9.44</v>
      </c>
      <c r="W30" s="225"/>
      <c r="AG30" t="s">
        <v>118</v>
      </c>
    </row>
    <row r="31" spans="1:60" ht="22.5" outlineLevel="1" x14ac:dyDescent="0.2">
      <c r="A31" s="238">
        <v>19</v>
      </c>
      <c r="B31" s="239" t="s">
        <v>166</v>
      </c>
      <c r="C31" s="246" t="s">
        <v>167</v>
      </c>
      <c r="D31" s="240" t="s">
        <v>121</v>
      </c>
      <c r="E31" s="241">
        <v>38</v>
      </c>
      <c r="F31" s="242"/>
      <c r="G31" s="243">
        <f>ROUND(E31*F31,2)</f>
        <v>0</v>
      </c>
      <c r="H31" s="224"/>
      <c r="I31" s="223">
        <f>ROUND(E31*H31,2)</f>
        <v>0</v>
      </c>
      <c r="J31" s="224"/>
      <c r="K31" s="223">
        <f>ROUND(E31*J31,2)</f>
        <v>0</v>
      </c>
      <c r="L31" s="223">
        <v>21</v>
      </c>
      <c r="M31" s="223">
        <f>G31*(1+L31/100)</f>
        <v>0</v>
      </c>
      <c r="N31" s="223">
        <v>1.5810000000000001E-2</v>
      </c>
      <c r="O31" s="223">
        <f>ROUND(E31*N31,2)</f>
        <v>0.6</v>
      </c>
      <c r="P31" s="223">
        <v>0</v>
      </c>
      <c r="Q31" s="223">
        <f>ROUND(E31*P31,2)</f>
        <v>0</v>
      </c>
      <c r="R31" s="223"/>
      <c r="S31" s="223" t="s">
        <v>122</v>
      </c>
      <c r="T31" s="223" t="s">
        <v>123</v>
      </c>
      <c r="U31" s="223">
        <v>0.24845</v>
      </c>
      <c r="V31" s="223">
        <f>ROUND(E31*U31,2)</f>
        <v>9.44</v>
      </c>
      <c r="W31" s="223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124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x14ac:dyDescent="0.2">
      <c r="A32" s="226" t="s">
        <v>117</v>
      </c>
      <c r="B32" s="227" t="s">
        <v>66</v>
      </c>
      <c r="C32" s="245" t="s">
        <v>67</v>
      </c>
      <c r="D32" s="228"/>
      <c r="E32" s="229"/>
      <c r="F32" s="230"/>
      <c r="G32" s="231">
        <f>SUMIF(AG33:AG35,"&lt;&gt;NOR",G33:G35)</f>
        <v>0</v>
      </c>
      <c r="H32" s="225"/>
      <c r="I32" s="225">
        <f>SUM(I33:I35)</f>
        <v>0</v>
      </c>
      <c r="J32" s="225"/>
      <c r="K32" s="225">
        <f>SUM(K33:K35)</f>
        <v>0</v>
      </c>
      <c r="L32" s="225"/>
      <c r="M32" s="225">
        <f>SUM(M33:M35)</f>
        <v>0</v>
      </c>
      <c r="N32" s="225"/>
      <c r="O32" s="225">
        <f>SUM(O33:O35)</f>
        <v>0.84000000000000008</v>
      </c>
      <c r="P32" s="225"/>
      <c r="Q32" s="225">
        <f>SUM(Q33:Q35)</f>
        <v>0</v>
      </c>
      <c r="R32" s="225"/>
      <c r="S32" s="225"/>
      <c r="T32" s="225"/>
      <c r="U32" s="225"/>
      <c r="V32" s="225">
        <f>SUM(V33:V35)</f>
        <v>29.9</v>
      </c>
      <c r="W32" s="225"/>
      <c r="AG32" t="s">
        <v>118</v>
      </c>
    </row>
    <row r="33" spans="1:60" outlineLevel="1" x14ac:dyDescent="0.2">
      <c r="A33" s="238">
        <v>20</v>
      </c>
      <c r="B33" s="239" t="s">
        <v>168</v>
      </c>
      <c r="C33" s="246" t="s">
        <v>169</v>
      </c>
      <c r="D33" s="240" t="s">
        <v>121</v>
      </c>
      <c r="E33" s="241">
        <v>15</v>
      </c>
      <c r="F33" s="242"/>
      <c r="G33" s="243">
        <f>ROUND(E33*F33,2)</f>
        <v>0</v>
      </c>
      <c r="H33" s="224"/>
      <c r="I33" s="223">
        <f>ROUND(E33*H33,2)</f>
        <v>0</v>
      </c>
      <c r="J33" s="224"/>
      <c r="K33" s="223">
        <f>ROUND(E33*J33,2)</f>
        <v>0</v>
      </c>
      <c r="L33" s="223">
        <v>21</v>
      </c>
      <c r="M33" s="223">
        <f>G33*(1+L33/100)</f>
        <v>0</v>
      </c>
      <c r="N33" s="223">
        <v>4.6000000000000001E-4</v>
      </c>
      <c r="O33" s="223">
        <f>ROUND(E33*N33,2)</f>
        <v>0.01</v>
      </c>
      <c r="P33" s="223">
        <v>0</v>
      </c>
      <c r="Q33" s="223">
        <f>ROUND(E33*P33,2)</f>
        <v>0</v>
      </c>
      <c r="R33" s="223"/>
      <c r="S33" s="223" t="s">
        <v>122</v>
      </c>
      <c r="T33" s="223" t="s">
        <v>123</v>
      </c>
      <c r="U33" s="223">
        <v>0.24</v>
      </c>
      <c r="V33" s="223">
        <f>ROUND(E33*U33,2)</f>
        <v>3.6</v>
      </c>
      <c r="W33" s="223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124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ht="22.5" outlineLevel="1" x14ac:dyDescent="0.2">
      <c r="A34" s="238">
        <v>21</v>
      </c>
      <c r="B34" s="239" t="s">
        <v>170</v>
      </c>
      <c r="C34" s="246" t="s">
        <v>171</v>
      </c>
      <c r="D34" s="240" t="s">
        <v>121</v>
      </c>
      <c r="E34" s="241">
        <v>20</v>
      </c>
      <c r="F34" s="242"/>
      <c r="G34" s="243">
        <f>ROUND(E34*F34,2)</f>
        <v>0</v>
      </c>
      <c r="H34" s="224"/>
      <c r="I34" s="223">
        <f>ROUND(E34*H34,2)</f>
        <v>0</v>
      </c>
      <c r="J34" s="224"/>
      <c r="K34" s="223">
        <f>ROUND(E34*J34,2)</f>
        <v>0</v>
      </c>
      <c r="L34" s="223">
        <v>21</v>
      </c>
      <c r="M34" s="223">
        <f>G34*(1+L34/100)</f>
        <v>0</v>
      </c>
      <c r="N34" s="223">
        <v>4.0649999999999999E-2</v>
      </c>
      <c r="O34" s="223">
        <f>ROUND(E34*N34,2)</f>
        <v>0.81</v>
      </c>
      <c r="P34" s="223">
        <v>0</v>
      </c>
      <c r="Q34" s="223">
        <f>ROUND(E34*P34,2)</f>
        <v>0</v>
      </c>
      <c r="R34" s="223"/>
      <c r="S34" s="223" t="s">
        <v>122</v>
      </c>
      <c r="T34" s="223" t="s">
        <v>123</v>
      </c>
      <c r="U34" s="223">
        <v>1.00742</v>
      </c>
      <c r="V34" s="223">
        <f>ROUND(E34*U34,2)</f>
        <v>20.149999999999999</v>
      </c>
      <c r="W34" s="223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124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38">
        <v>22</v>
      </c>
      <c r="B35" s="239" t="s">
        <v>172</v>
      </c>
      <c r="C35" s="246" t="s">
        <v>173</v>
      </c>
      <c r="D35" s="240" t="s">
        <v>121</v>
      </c>
      <c r="E35" s="241">
        <v>15</v>
      </c>
      <c r="F35" s="242"/>
      <c r="G35" s="243">
        <f>ROUND(E35*F35,2)</f>
        <v>0</v>
      </c>
      <c r="H35" s="224"/>
      <c r="I35" s="223">
        <f>ROUND(E35*H35,2)</f>
        <v>0</v>
      </c>
      <c r="J35" s="224"/>
      <c r="K35" s="223">
        <f>ROUND(E35*J35,2)</f>
        <v>0</v>
      </c>
      <c r="L35" s="223">
        <v>21</v>
      </c>
      <c r="M35" s="223">
        <f>G35*(1+L35/100)</f>
        <v>0</v>
      </c>
      <c r="N35" s="223">
        <v>1.09E-3</v>
      </c>
      <c r="O35" s="223">
        <f>ROUND(E35*N35,2)</f>
        <v>0.02</v>
      </c>
      <c r="P35" s="223">
        <v>0</v>
      </c>
      <c r="Q35" s="223">
        <f>ROUND(E35*P35,2)</f>
        <v>0</v>
      </c>
      <c r="R35" s="223"/>
      <c r="S35" s="223" t="s">
        <v>122</v>
      </c>
      <c r="T35" s="223" t="s">
        <v>123</v>
      </c>
      <c r="U35" s="223">
        <v>0.41</v>
      </c>
      <c r="V35" s="223">
        <f>ROUND(E35*U35,2)</f>
        <v>6.15</v>
      </c>
      <c r="W35" s="223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124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x14ac:dyDescent="0.2">
      <c r="A36" s="226" t="s">
        <v>117</v>
      </c>
      <c r="B36" s="227" t="s">
        <v>68</v>
      </c>
      <c r="C36" s="245" t="s">
        <v>69</v>
      </c>
      <c r="D36" s="228"/>
      <c r="E36" s="229"/>
      <c r="F36" s="230"/>
      <c r="G36" s="231">
        <f>SUMIF(AG37:AG37,"&lt;&gt;NOR",G37:G37)</f>
        <v>0</v>
      </c>
      <c r="H36" s="225"/>
      <c r="I36" s="225">
        <f>SUM(I37:I37)</f>
        <v>0</v>
      </c>
      <c r="J36" s="225"/>
      <c r="K36" s="225">
        <f>SUM(K37:K37)</f>
        <v>0</v>
      </c>
      <c r="L36" s="225"/>
      <c r="M36" s="225">
        <f>SUM(M37:M37)</f>
        <v>0</v>
      </c>
      <c r="N36" s="225"/>
      <c r="O36" s="225">
        <f>SUM(O37:O37)</f>
        <v>0.3</v>
      </c>
      <c r="P36" s="225"/>
      <c r="Q36" s="225">
        <f>SUM(Q37:Q37)</f>
        <v>0</v>
      </c>
      <c r="R36" s="225"/>
      <c r="S36" s="225"/>
      <c r="T36" s="225"/>
      <c r="U36" s="225"/>
      <c r="V36" s="225">
        <f>SUM(V37:V37)</f>
        <v>13</v>
      </c>
      <c r="W36" s="225"/>
      <c r="AG36" t="s">
        <v>118</v>
      </c>
    </row>
    <row r="37" spans="1:60" outlineLevel="1" x14ac:dyDescent="0.2">
      <c r="A37" s="238">
        <v>23</v>
      </c>
      <c r="B37" s="239" t="s">
        <v>174</v>
      </c>
      <c r="C37" s="246" t="s">
        <v>175</v>
      </c>
      <c r="D37" s="240" t="s">
        <v>121</v>
      </c>
      <c r="E37" s="241">
        <v>50</v>
      </c>
      <c r="F37" s="242"/>
      <c r="G37" s="243">
        <f>ROUND(E37*F37,2)</f>
        <v>0</v>
      </c>
      <c r="H37" s="224"/>
      <c r="I37" s="223">
        <f>ROUND(E37*H37,2)</f>
        <v>0</v>
      </c>
      <c r="J37" s="224"/>
      <c r="K37" s="223">
        <f>ROUND(E37*J37,2)</f>
        <v>0</v>
      </c>
      <c r="L37" s="223">
        <v>21</v>
      </c>
      <c r="M37" s="223">
        <f>G37*(1+L37/100)</f>
        <v>0</v>
      </c>
      <c r="N37" s="223">
        <v>5.9199999999999999E-3</v>
      </c>
      <c r="O37" s="223">
        <f>ROUND(E37*N37,2)</f>
        <v>0.3</v>
      </c>
      <c r="P37" s="223">
        <v>0</v>
      </c>
      <c r="Q37" s="223">
        <f>ROUND(E37*P37,2)</f>
        <v>0</v>
      </c>
      <c r="R37" s="223"/>
      <c r="S37" s="223" t="s">
        <v>122</v>
      </c>
      <c r="T37" s="223" t="s">
        <v>123</v>
      </c>
      <c r="U37" s="223">
        <v>0.26</v>
      </c>
      <c r="V37" s="223">
        <f>ROUND(E37*U37,2)</f>
        <v>13</v>
      </c>
      <c r="W37" s="223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124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ht="25.5" x14ac:dyDescent="0.2">
      <c r="A38" s="226" t="s">
        <v>117</v>
      </c>
      <c r="B38" s="227" t="s">
        <v>70</v>
      </c>
      <c r="C38" s="245" t="s">
        <v>71</v>
      </c>
      <c r="D38" s="228"/>
      <c r="E38" s="229"/>
      <c r="F38" s="230"/>
      <c r="G38" s="231">
        <f>SUMIF(AG39:AG39,"&lt;&gt;NOR",G39:G39)</f>
        <v>0</v>
      </c>
      <c r="H38" s="225"/>
      <c r="I38" s="225">
        <f>SUM(I39:I39)</f>
        <v>0</v>
      </c>
      <c r="J38" s="225"/>
      <c r="K38" s="225">
        <f>SUM(K39:K39)</f>
        <v>0</v>
      </c>
      <c r="L38" s="225"/>
      <c r="M38" s="225">
        <f>SUM(M39:M39)</f>
        <v>0</v>
      </c>
      <c r="N38" s="225"/>
      <c r="O38" s="225">
        <f>SUM(O39:O39)</f>
        <v>0</v>
      </c>
      <c r="P38" s="225"/>
      <c r="Q38" s="225">
        <f>SUM(Q39:Q39)</f>
        <v>0</v>
      </c>
      <c r="R38" s="225"/>
      <c r="S38" s="225"/>
      <c r="T38" s="225"/>
      <c r="U38" s="225"/>
      <c r="V38" s="225">
        <f>SUM(V39:V39)</f>
        <v>1.67</v>
      </c>
      <c r="W38" s="225"/>
      <c r="AG38" t="s">
        <v>118</v>
      </c>
    </row>
    <row r="39" spans="1:60" outlineLevel="1" x14ac:dyDescent="0.2">
      <c r="A39" s="238">
        <v>24</v>
      </c>
      <c r="B39" s="239" t="s">
        <v>176</v>
      </c>
      <c r="C39" s="246" t="s">
        <v>177</v>
      </c>
      <c r="D39" s="240" t="s">
        <v>121</v>
      </c>
      <c r="E39" s="241">
        <v>12</v>
      </c>
      <c r="F39" s="242"/>
      <c r="G39" s="243">
        <f>ROUND(E39*F39,2)</f>
        <v>0</v>
      </c>
      <c r="H39" s="224"/>
      <c r="I39" s="223">
        <f>ROUND(E39*H39,2)</f>
        <v>0</v>
      </c>
      <c r="J39" s="224"/>
      <c r="K39" s="223">
        <f>ROUND(E39*J39,2)</f>
        <v>0</v>
      </c>
      <c r="L39" s="223">
        <v>21</v>
      </c>
      <c r="M39" s="223">
        <f>G39*(1+L39/100)</f>
        <v>0</v>
      </c>
      <c r="N39" s="223">
        <v>0</v>
      </c>
      <c r="O39" s="223">
        <f>ROUND(E39*N39,2)</f>
        <v>0</v>
      </c>
      <c r="P39" s="223">
        <v>0</v>
      </c>
      <c r="Q39" s="223">
        <f>ROUND(E39*P39,2)</f>
        <v>0</v>
      </c>
      <c r="R39" s="223"/>
      <c r="S39" s="223" t="s">
        <v>122</v>
      </c>
      <c r="T39" s="223" t="s">
        <v>123</v>
      </c>
      <c r="U39" s="223">
        <v>0.13900000000000001</v>
      </c>
      <c r="V39" s="223">
        <f>ROUND(E39*U39,2)</f>
        <v>1.67</v>
      </c>
      <c r="W39" s="223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124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x14ac:dyDescent="0.2">
      <c r="A40" s="226" t="s">
        <v>117</v>
      </c>
      <c r="B40" s="227" t="s">
        <v>72</v>
      </c>
      <c r="C40" s="245" t="s">
        <v>73</v>
      </c>
      <c r="D40" s="228"/>
      <c r="E40" s="229"/>
      <c r="F40" s="230"/>
      <c r="G40" s="231">
        <f>SUMIF(AG41:AG49,"&lt;&gt;NOR",G41:G49)</f>
        <v>0</v>
      </c>
      <c r="H40" s="225"/>
      <c r="I40" s="225">
        <f>SUM(I41:I49)</f>
        <v>0</v>
      </c>
      <c r="J40" s="225"/>
      <c r="K40" s="225">
        <f>SUM(K41:K49)</f>
        <v>0</v>
      </c>
      <c r="L40" s="225"/>
      <c r="M40" s="225">
        <f>SUM(M41:M49)</f>
        <v>0</v>
      </c>
      <c r="N40" s="225"/>
      <c r="O40" s="225">
        <f>SUM(O41:O49)</f>
        <v>0</v>
      </c>
      <c r="P40" s="225"/>
      <c r="Q40" s="225">
        <f>SUM(Q41:Q49)</f>
        <v>5.7200000000000006</v>
      </c>
      <c r="R40" s="225"/>
      <c r="S40" s="225"/>
      <c r="T40" s="225"/>
      <c r="U40" s="225"/>
      <c r="V40" s="225">
        <f>SUM(V41:V49)</f>
        <v>140.25</v>
      </c>
      <c r="W40" s="225"/>
      <c r="AG40" t="s">
        <v>118</v>
      </c>
    </row>
    <row r="41" spans="1:60" ht="22.5" outlineLevel="1" x14ac:dyDescent="0.2">
      <c r="A41" s="238">
        <v>25</v>
      </c>
      <c r="B41" s="239" t="s">
        <v>178</v>
      </c>
      <c r="C41" s="246" t="s">
        <v>179</v>
      </c>
      <c r="D41" s="240" t="s">
        <v>180</v>
      </c>
      <c r="E41" s="241">
        <v>38</v>
      </c>
      <c r="F41" s="242"/>
      <c r="G41" s="243">
        <f>ROUND(E41*F41,2)</f>
        <v>0</v>
      </c>
      <c r="H41" s="224"/>
      <c r="I41" s="223">
        <f>ROUND(E41*H41,2)</f>
        <v>0</v>
      </c>
      <c r="J41" s="224"/>
      <c r="K41" s="223">
        <f>ROUND(E41*J41,2)</f>
        <v>0</v>
      </c>
      <c r="L41" s="223">
        <v>21</v>
      </c>
      <c r="M41" s="223">
        <f>G41*(1+L41/100)</f>
        <v>0</v>
      </c>
      <c r="N41" s="223">
        <v>0</v>
      </c>
      <c r="O41" s="223">
        <f>ROUND(E41*N41,2)</f>
        <v>0</v>
      </c>
      <c r="P41" s="223">
        <v>0.01</v>
      </c>
      <c r="Q41" s="223">
        <f>ROUND(E41*P41,2)</f>
        <v>0.38</v>
      </c>
      <c r="R41" s="223"/>
      <c r="S41" s="223" t="s">
        <v>122</v>
      </c>
      <c r="T41" s="223" t="s">
        <v>123</v>
      </c>
      <c r="U41" s="223">
        <v>0.83499999999999996</v>
      </c>
      <c r="V41" s="223">
        <f>ROUND(E41*U41,2)</f>
        <v>31.73</v>
      </c>
      <c r="W41" s="223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124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38">
        <v>26</v>
      </c>
      <c r="B42" s="239" t="s">
        <v>181</v>
      </c>
      <c r="C42" s="246" t="s">
        <v>182</v>
      </c>
      <c r="D42" s="240" t="s">
        <v>180</v>
      </c>
      <c r="E42" s="241">
        <v>38</v>
      </c>
      <c r="F42" s="242"/>
      <c r="G42" s="243">
        <f>ROUND(E42*F42,2)</f>
        <v>0</v>
      </c>
      <c r="H42" s="224"/>
      <c r="I42" s="223">
        <f>ROUND(E42*H42,2)</f>
        <v>0</v>
      </c>
      <c r="J42" s="224"/>
      <c r="K42" s="223">
        <f>ROUND(E42*J42,2)</f>
        <v>0</v>
      </c>
      <c r="L42" s="223">
        <v>21</v>
      </c>
      <c r="M42" s="223">
        <f>G42*(1+L42/100)</f>
        <v>0</v>
      </c>
      <c r="N42" s="223">
        <v>0</v>
      </c>
      <c r="O42" s="223">
        <f>ROUND(E42*N42,2)</f>
        <v>0</v>
      </c>
      <c r="P42" s="223">
        <v>1.7999999999999999E-2</v>
      </c>
      <c r="Q42" s="223">
        <f>ROUND(E42*P42,2)</f>
        <v>0.68</v>
      </c>
      <c r="R42" s="223"/>
      <c r="S42" s="223" t="s">
        <v>122</v>
      </c>
      <c r="T42" s="223" t="s">
        <v>123</v>
      </c>
      <c r="U42" s="223">
        <v>0.86499999999999999</v>
      </c>
      <c r="V42" s="223">
        <f>ROUND(E42*U42,2)</f>
        <v>32.869999999999997</v>
      </c>
      <c r="W42" s="223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124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ht="22.5" outlineLevel="1" x14ac:dyDescent="0.2">
      <c r="A43" s="238">
        <v>27</v>
      </c>
      <c r="B43" s="239" t="s">
        <v>183</v>
      </c>
      <c r="C43" s="246" t="s">
        <v>184</v>
      </c>
      <c r="D43" s="240" t="s">
        <v>121</v>
      </c>
      <c r="E43" s="241">
        <v>2.2000000000000002</v>
      </c>
      <c r="F43" s="242"/>
      <c r="G43" s="243">
        <f>ROUND(E43*F43,2)</f>
        <v>0</v>
      </c>
      <c r="H43" s="224"/>
      <c r="I43" s="223">
        <f>ROUND(E43*H43,2)</f>
        <v>0</v>
      </c>
      <c r="J43" s="224"/>
      <c r="K43" s="223">
        <f>ROUND(E43*J43,2)</f>
        <v>0</v>
      </c>
      <c r="L43" s="223">
        <v>21</v>
      </c>
      <c r="M43" s="223">
        <f>G43*(1+L43/100)</f>
        <v>0</v>
      </c>
      <c r="N43" s="223">
        <v>3.4000000000000002E-4</v>
      </c>
      <c r="O43" s="223">
        <f>ROUND(E43*N43,2)</f>
        <v>0</v>
      </c>
      <c r="P43" s="223">
        <v>0.25</v>
      </c>
      <c r="Q43" s="223">
        <f>ROUND(E43*P43,2)</f>
        <v>0.55000000000000004</v>
      </c>
      <c r="R43" s="223"/>
      <c r="S43" s="223" t="s">
        <v>122</v>
      </c>
      <c r="T43" s="223" t="s">
        <v>123</v>
      </c>
      <c r="U43" s="223">
        <v>1.383</v>
      </c>
      <c r="V43" s="223">
        <f>ROUND(E43*U43,2)</f>
        <v>3.04</v>
      </c>
      <c r="W43" s="223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124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38">
        <v>28</v>
      </c>
      <c r="B44" s="239" t="s">
        <v>185</v>
      </c>
      <c r="C44" s="246" t="s">
        <v>186</v>
      </c>
      <c r="D44" s="240" t="s">
        <v>187</v>
      </c>
      <c r="E44" s="241">
        <v>6.2</v>
      </c>
      <c r="F44" s="242"/>
      <c r="G44" s="243">
        <f>ROUND(E44*F44,2)</f>
        <v>0</v>
      </c>
      <c r="H44" s="224"/>
      <c r="I44" s="223">
        <f>ROUND(E44*H44,2)</f>
        <v>0</v>
      </c>
      <c r="J44" s="224"/>
      <c r="K44" s="223">
        <f>ROUND(E44*J44,2)</f>
        <v>0</v>
      </c>
      <c r="L44" s="223">
        <v>21</v>
      </c>
      <c r="M44" s="223">
        <f>G44*(1+L44/100)</f>
        <v>0</v>
      </c>
      <c r="N44" s="223">
        <v>0</v>
      </c>
      <c r="O44" s="223">
        <f>ROUND(E44*N44,2)</f>
        <v>0</v>
      </c>
      <c r="P44" s="223">
        <v>2.14E-3</v>
      </c>
      <c r="Q44" s="223">
        <f>ROUND(E44*P44,2)</f>
        <v>0.01</v>
      </c>
      <c r="R44" s="223"/>
      <c r="S44" s="223" t="s">
        <v>122</v>
      </c>
      <c r="T44" s="223" t="s">
        <v>123</v>
      </c>
      <c r="U44" s="223">
        <v>2.4500000000000002</v>
      </c>
      <c r="V44" s="223">
        <f>ROUND(E44*U44,2)</f>
        <v>15.19</v>
      </c>
      <c r="W44" s="223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124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38">
        <v>29</v>
      </c>
      <c r="B45" s="239" t="s">
        <v>188</v>
      </c>
      <c r="C45" s="246" t="s">
        <v>189</v>
      </c>
      <c r="D45" s="240" t="s">
        <v>187</v>
      </c>
      <c r="E45" s="241">
        <v>3.4</v>
      </c>
      <c r="F45" s="242"/>
      <c r="G45" s="243">
        <f>ROUND(E45*F45,2)</f>
        <v>0</v>
      </c>
      <c r="H45" s="224"/>
      <c r="I45" s="223">
        <f>ROUND(E45*H45,2)</f>
        <v>0</v>
      </c>
      <c r="J45" s="224"/>
      <c r="K45" s="223">
        <f>ROUND(E45*J45,2)</f>
        <v>0</v>
      </c>
      <c r="L45" s="223">
        <v>21</v>
      </c>
      <c r="M45" s="223">
        <f>G45*(1+L45/100)</f>
        <v>0</v>
      </c>
      <c r="N45" s="223">
        <v>0</v>
      </c>
      <c r="O45" s="223">
        <f>ROUND(E45*N45,2)</f>
        <v>0</v>
      </c>
      <c r="P45" s="223">
        <v>2.63E-3</v>
      </c>
      <c r="Q45" s="223">
        <f>ROUND(E45*P45,2)</f>
        <v>0.01</v>
      </c>
      <c r="R45" s="223"/>
      <c r="S45" s="223" t="s">
        <v>122</v>
      </c>
      <c r="T45" s="223" t="s">
        <v>123</v>
      </c>
      <c r="U45" s="223">
        <v>2.5499999999999998</v>
      </c>
      <c r="V45" s="223">
        <f>ROUND(E45*U45,2)</f>
        <v>8.67</v>
      </c>
      <c r="W45" s="223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124</v>
      </c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38">
        <v>30</v>
      </c>
      <c r="B46" s="239" t="s">
        <v>190</v>
      </c>
      <c r="C46" s="246" t="s">
        <v>191</v>
      </c>
      <c r="D46" s="240" t="s">
        <v>180</v>
      </c>
      <c r="E46" s="241">
        <v>1</v>
      </c>
      <c r="F46" s="242"/>
      <c r="G46" s="243">
        <f>ROUND(E46*F46,2)</f>
        <v>0</v>
      </c>
      <c r="H46" s="224"/>
      <c r="I46" s="223">
        <f>ROUND(E46*H46,2)</f>
        <v>0</v>
      </c>
      <c r="J46" s="224"/>
      <c r="K46" s="223">
        <f>ROUND(E46*J46,2)</f>
        <v>0</v>
      </c>
      <c r="L46" s="223">
        <v>21</v>
      </c>
      <c r="M46" s="223">
        <f>G46*(1+L46/100)</f>
        <v>0</v>
      </c>
      <c r="N46" s="223">
        <v>6.7000000000000002E-4</v>
      </c>
      <c r="O46" s="223">
        <f>ROUND(E46*N46,2)</f>
        <v>0</v>
      </c>
      <c r="P46" s="223">
        <v>2.5000000000000001E-2</v>
      </c>
      <c r="Q46" s="223">
        <f>ROUND(E46*P46,2)</f>
        <v>0.03</v>
      </c>
      <c r="R46" s="223"/>
      <c r="S46" s="223" t="s">
        <v>122</v>
      </c>
      <c r="T46" s="223" t="s">
        <v>123</v>
      </c>
      <c r="U46" s="223">
        <v>2.95</v>
      </c>
      <c r="V46" s="223">
        <f>ROUND(E46*U46,2)</f>
        <v>2.95</v>
      </c>
      <c r="W46" s="223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124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ht="22.5" outlineLevel="1" x14ac:dyDescent="0.2">
      <c r="A47" s="238">
        <v>31</v>
      </c>
      <c r="B47" s="239" t="s">
        <v>192</v>
      </c>
      <c r="C47" s="246" t="s">
        <v>193</v>
      </c>
      <c r="D47" s="240" t="s">
        <v>127</v>
      </c>
      <c r="E47" s="241">
        <v>1</v>
      </c>
      <c r="F47" s="242"/>
      <c r="G47" s="243">
        <f>ROUND(E47*F47,2)</f>
        <v>0</v>
      </c>
      <c r="H47" s="224"/>
      <c r="I47" s="223">
        <f>ROUND(E47*H47,2)</f>
        <v>0</v>
      </c>
      <c r="J47" s="224"/>
      <c r="K47" s="223">
        <f>ROUND(E47*J47,2)</f>
        <v>0</v>
      </c>
      <c r="L47" s="223">
        <v>21</v>
      </c>
      <c r="M47" s="223">
        <f>G47*(1+L47/100)</f>
        <v>0</v>
      </c>
      <c r="N47" s="223">
        <v>1.82E-3</v>
      </c>
      <c r="O47" s="223">
        <f>ROUND(E47*N47,2)</f>
        <v>0</v>
      </c>
      <c r="P47" s="223">
        <v>2.4</v>
      </c>
      <c r="Q47" s="223">
        <f>ROUND(E47*P47,2)</f>
        <v>2.4</v>
      </c>
      <c r="R47" s="223"/>
      <c r="S47" s="223" t="s">
        <v>122</v>
      </c>
      <c r="T47" s="223" t="s">
        <v>123</v>
      </c>
      <c r="U47" s="223">
        <v>27.326000000000001</v>
      </c>
      <c r="V47" s="223">
        <f>ROUND(E47*U47,2)</f>
        <v>27.33</v>
      </c>
      <c r="W47" s="223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124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38">
        <v>32</v>
      </c>
      <c r="B48" s="239" t="s">
        <v>194</v>
      </c>
      <c r="C48" s="246" t="s">
        <v>195</v>
      </c>
      <c r="D48" s="240" t="s">
        <v>127</v>
      </c>
      <c r="E48" s="241">
        <v>0.5</v>
      </c>
      <c r="F48" s="242"/>
      <c r="G48" s="243">
        <f>ROUND(E48*F48,2)</f>
        <v>0</v>
      </c>
      <c r="H48" s="224"/>
      <c r="I48" s="223">
        <f>ROUND(E48*H48,2)</f>
        <v>0</v>
      </c>
      <c r="J48" s="224"/>
      <c r="K48" s="223">
        <f>ROUND(E48*J48,2)</f>
        <v>0</v>
      </c>
      <c r="L48" s="223">
        <v>21</v>
      </c>
      <c r="M48" s="223">
        <f>G48*(1+L48/100)</f>
        <v>0</v>
      </c>
      <c r="N48" s="223">
        <v>0</v>
      </c>
      <c r="O48" s="223">
        <f>ROUND(E48*N48,2)</f>
        <v>0</v>
      </c>
      <c r="P48" s="223">
        <v>2.4</v>
      </c>
      <c r="Q48" s="223">
        <f>ROUND(E48*P48,2)</f>
        <v>1.2</v>
      </c>
      <c r="R48" s="223"/>
      <c r="S48" s="223" t="s">
        <v>122</v>
      </c>
      <c r="T48" s="223" t="s">
        <v>123</v>
      </c>
      <c r="U48" s="223">
        <v>23.265999999999998</v>
      </c>
      <c r="V48" s="223">
        <f>ROUND(E48*U48,2)</f>
        <v>11.63</v>
      </c>
      <c r="W48" s="223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124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38">
        <v>33</v>
      </c>
      <c r="B49" s="239" t="s">
        <v>196</v>
      </c>
      <c r="C49" s="246" t="s">
        <v>197</v>
      </c>
      <c r="D49" s="240" t="s">
        <v>121</v>
      </c>
      <c r="E49" s="241">
        <v>38</v>
      </c>
      <c r="F49" s="242"/>
      <c r="G49" s="243">
        <f>ROUND(E49*F49,2)</f>
        <v>0</v>
      </c>
      <c r="H49" s="224"/>
      <c r="I49" s="223">
        <f>ROUND(E49*H49,2)</f>
        <v>0</v>
      </c>
      <c r="J49" s="224"/>
      <c r="K49" s="223">
        <f>ROUND(E49*J49,2)</f>
        <v>0</v>
      </c>
      <c r="L49" s="223">
        <v>21</v>
      </c>
      <c r="M49" s="223">
        <f>G49*(1+L49/100)</f>
        <v>0</v>
      </c>
      <c r="N49" s="223">
        <v>0</v>
      </c>
      <c r="O49" s="223">
        <f>ROUND(E49*N49,2)</f>
        <v>0</v>
      </c>
      <c r="P49" s="223">
        <v>1.2E-2</v>
      </c>
      <c r="Q49" s="223">
        <f>ROUND(E49*P49,2)</f>
        <v>0.46</v>
      </c>
      <c r="R49" s="223"/>
      <c r="S49" s="223" t="s">
        <v>122</v>
      </c>
      <c r="T49" s="223" t="s">
        <v>123</v>
      </c>
      <c r="U49" s="223">
        <v>0.18</v>
      </c>
      <c r="V49" s="223">
        <f>ROUND(E49*U49,2)</f>
        <v>6.84</v>
      </c>
      <c r="W49" s="223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124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x14ac:dyDescent="0.2">
      <c r="A50" s="226" t="s">
        <v>117</v>
      </c>
      <c r="B50" s="227" t="s">
        <v>74</v>
      </c>
      <c r="C50" s="245" t="s">
        <v>75</v>
      </c>
      <c r="D50" s="228"/>
      <c r="E50" s="229"/>
      <c r="F50" s="230"/>
      <c r="G50" s="231">
        <f>SUMIF(AG51:AG51,"&lt;&gt;NOR",G51:G51)</f>
        <v>0</v>
      </c>
      <c r="H50" s="225"/>
      <c r="I50" s="225">
        <f>SUM(I51:I51)</f>
        <v>0</v>
      </c>
      <c r="J50" s="225"/>
      <c r="K50" s="225">
        <f>SUM(K51:K51)</f>
        <v>0</v>
      </c>
      <c r="L50" s="225"/>
      <c r="M50" s="225">
        <f>SUM(M51:M51)</f>
        <v>0</v>
      </c>
      <c r="N50" s="225"/>
      <c r="O50" s="225">
        <f>SUM(O51:O51)</f>
        <v>0</v>
      </c>
      <c r="P50" s="225"/>
      <c r="Q50" s="225">
        <f>SUM(Q51:Q51)</f>
        <v>0</v>
      </c>
      <c r="R50" s="225"/>
      <c r="S50" s="225"/>
      <c r="T50" s="225"/>
      <c r="U50" s="225"/>
      <c r="V50" s="225">
        <f>SUM(V51:V51)</f>
        <v>24.78</v>
      </c>
      <c r="W50" s="225"/>
      <c r="AG50" t="s">
        <v>118</v>
      </c>
    </row>
    <row r="51" spans="1:60" outlineLevel="1" x14ac:dyDescent="0.2">
      <c r="A51" s="238">
        <v>34</v>
      </c>
      <c r="B51" s="239" t="s">
        <v>198</v>
      </c>
      <c r="C51" s="246" t="s">
        <v>199</v>
      </c>
      <c r="D51" s="240" t="s">
        <v>151</v>
      </c>
      <c r="E51" s="241">
        <v>26.40437</v>
      </c>
      <c r="F51" s="242"/>
      <c r="G51" s="243">
        <f>ROUND(E51*F51,2)</f>
        <v>0</v>
      </c>
      <c r="H51" s="224"/>
      <c r="I51" s="223">
        <f>ROUND(E51*H51,2)</f>
        <v>0</v>
      </c>
      <c r="J51" s="224"/>
      <c r="K51" s="223">
        <f>ROUND(E51*J51,2)</f>
        <v>0</v>
      </c>
      <c r="L51" s="223">
        <v>21</v>
      </c>
      <c r="M51" s="223">
        <f>G51*(1+L51/100)</f>
        <v>0</v>
      </c>
      <c r="N51" s="223">
        <v>0</v>
      </c>
      <c r="O51" s="223">
        <f>ROUND(E51*N51,2)</f>
        <v>0</v>
      </c>
      <c r="P51" s="223">
        <v>0</v>
      </c>
      <c r="Q51" s="223">
        <f>ROUND(E51*P51,2)</f>
        <v>0</v>
      </c>
      <c r="R51" s="223"/>
      <c r="S51" s="223" t="s">
        <v>122</v>
      </c>
      <c r="T51" s="223" t="s">
        <v>123</v>
      </c>
      <c r="U51" s="223">
        <v>0.9385</v>
      </c>
      <c r="V51" s="223">
        <f>ROUND(E51*U51,2)</f>
        <v>24.78</v>
      </c>
      <c r="W51" s="223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200</v>
      </c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x14ac:dyDescent="0.2">
      <c r="A52" s="226" t="s">
        <v>117</v>
      </c>
      <c r="B52" s="227" t="s">
        <v>76</v>
      </c>
      <c r="C52" s="245" t="s">
        <v>77</v>
      </c>
      <c r="D52" s="228"/>
      <c r="E52" s="229"/>
      <c r="F52" s="230"/>
      <c r="G52" s="231">
        <f>SUMIF(AG53:AG55,"&lt;&gt;NOR",G53:G55)</f>
        <v>0</v>
      </c>
      <c r="H52" s="225"/>
      <c r="I52" s="225">
        <f>SUM(I53:I55)</f>
        <v>0</v>
      </c>
      <c r="J52" s="225"/>
      <c r="K52" s="225">
        <f>SUM(K53:K55)</f>
        <v>0</v>
      </c>
      <c r="L52" s="225"/>
      <c r="M52" s="225">
        <f>SUM(M53:M55)</f>
        <v>0</v>
      </c>
      <c r="N52" s="225"/>
      <c r="O52" s="225">
        <f>SUM(O53:O55)</f>
        <v>6.0000000000000005E-2</v>
      </c>
      <c r="P52" s="225"/>
      <c r="Q52" s="225">
        <f>SUM(Q53:Q55)</f>
        <v>0.14000000000000001</v>
      </c>
      <c r="R52" s="225"/>
      <c r="S52" s="225"/>
      <c r="T52" s="225"/>
      <c r="U52" s="225"/>
      <c r="V52" s="225">
        <f>SUM(V53:V55)</f>
        <v>4.84</v>
      </c>
      <c r="W52" s="225"/>
      <c r="AG52" t="s">
        <v>118</v>
      </c>
    </row>
    <row r="53" spans="1:60" outlineLevel="1" x14ac:dyDescent="0.2">
      <c r="A53" s="238">
        <v>35</v>
      </c>
      <c r="B53" s="239" t="s">
        <v>201</v>
      </c>
      <c r="C53" s="246" t="s">
        <v>202</v>
      </c>
      <c r="D53" s="240" t="s">
        <v>121</v>
      </c>
      <c r="E53" s="241">
        <v>15</v>
      </c>
      <c r="F53" s="242"/>
      <c r="G53" s="243">
        <f>ROUND(E53*F53,2)</f>
        <v>0</v>
      </c>
      <c r="H53" s="224"/>
      <c r="I53" s="223">
        <f>ROUND(E53*H53,2)</f>
        <v>0</v>
      </c>
      <c r="J53" s="224"/>
      <c r="K53" s="223">
        <f>ROUND(E53*J53,2)</f>
        <v>0</v>
      </c>
      <c r="L53" s="223">
        <v>21</v>
      </c>
      <c r="M53" s="223">
        <f>G53*(1+L53/100)</f>
        <v>0</v>
      </c>
      <c r="N53" s="223">
        <v>8.3000000000000001E-4</v>
      </c>
      <c r="O53" s="223">
        <f>ROUND(E53*N53,2)</f>
        <v>0.01</v>
      </c>
      <c r="P53" s="223">
        <v>0</v>
      </c>
      <c r="Q53" s="223">
        <f>ROUND(E53*P53,2)</f>
        <v>0</v>
      </c>
      <c r="R53" s="223"/>
      <c r="S53" s="223" t="s">
        <v>122</v>
      </c>
      <c r="T53" s="223" t="s">
        <v>123</v>
      </c>
      <c r="U53" s="223">
        <v>0.23100000000000001</v>
      </c>
      <c r="V53" s="223">
        <f>ROUND(E53*U53,2)</f>
        <v>3.47</v>
      </c>
      <c r="W53" s="223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124</v>
      </c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38">
        <v>36</v>
      </c>
      <c r="B54" s="239" t="s">
        <v>203</v>
      </c>
      <c r="C54" s="246" t="s">
        <v>204</v>
      </c>
      <c r="D54" s="240" t="s">
        <v>121</v>
      </c>
      <c r="E54" s="241">
        <v>13</v>
      </c>
      <c r="F54" s="242"/>
      <c r="G54" s="243">
        <f>ROUND(E54*F54,2)</f>
        <v>0</v>
      </c>
      <c r="H54" s="224"/>
      <c r="I54" s="223">
        <f>ROUND(E54*H54,2)</f>
        <v>0</v>
      </c>
      <c r="J54" s="224"/>
      <c r="K54" s="223">
        <f>ROUND(E54*J54,2)</f>
        <v>0</v>
      </c>
      <c r="L54" s="223">
        <v>21</v>
      </c>
      <c r="M54" s="223">
        <f>G54*(1+L54/100)</f>
        <v>0</v>
      </c>
      <c r="N54" s="223">
        <v>0</v>
      </c>
      <c r="O54" s="223">
        <f>ROUND(E54*N54,2)</f>
        <v>0</v>
      </c>
      <c r="P54" s="223">
        <v>1.0829999999999999E-2</v>
      </c>
      <c r="Q54" s="223">
        <f>ROUND(E54*P54,2)</f>
        <v>0.14000000000000001</v>
      </c>
      <c r="R54" s="223"/>
      <c r="S54" s="223" t="s">
        <v>122</v>
      </c>
      <c r="T54" s="223" t="s">
        <v>123</v>
      </c>
      <c r="U54" s="223">
        <v>0.105</v>
      </c>
      <c r="V54" s="223">
        <f>ROUND(E54*U54,2)</f>
        <v>1.37</v>
      </c>
      <c r="W54" s="223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124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38">
        <v>37</v>
      </c>
      <c r="B55" s="239" t="s">
        <v>205</v>
      </c>
      <c r="C55" s="246" t="s">
        <v>206</v>
      </c>
      <c r="D55" s="240" t="s">
        <v>121</v>
      </c>
      <c r="E55" s="241">
        <v>15</v>
      </c>
      <c r="F55" s="242"/>
      <c r="G55" s="243">
        <f>ROUND(E55*F55,2)</f>
        <v>0</v>
      </c>
      <c r="H55" s="224"/>
      <c r="I55" s="223">
        <f>ROUND(E55*H55,2)</f>
        <v>0</v>
      </c>
      <c r="J55" s="224"/>
      <c r="K55" s="223">
        <f>ROUND(E55*J55,2)</f>
        <v>0</v>
      </c>
      <c r="L55" s="223">
        <v>21</v>
      </c>
      <c r="M55" s="223">
        <f>G55*(1+L55/100)</f>
        <v>0</v>
      </c>
      <c r="N55" s="223">
        <v>3.5000000000000001E-3</v>
      </c>
      <c r="O55" s="223">
        <f>ROUND(E55*N55,2)</f>
        <v>0.05</v>
      </c>
      <c r="P55" s="223">
        <v>0</v>
      </c>
      <c r="Q55" s="223">
        <f>ROUND(E55*P55,2)</f>
        <v>0</v>
      </c>
      <c r="R55" s="223" t="s">
        <v>158</v>
      </c>
      <c r="S55" s="223" t="s">
        <v>122</v>
      </c>
      <c r="T55" s="223" t="s">
        <v>123</v>
      </c>
      <c r="U55" s="223">
        <v>0</v>
      </c>
      <c r="V55" s="223">
        <f>ROUND(E55*U55,2)</f>
        <v>0</v>
      </c>
      <c r="W55" s="223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159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x14ac:dyDescent="0.2">
      <c r="A56" s="226" t="s">
        <v>117</v>
      </c>
      <c r="B56" s="227" t="s">
        <v>78</v>
      </c>
      <c r="C56" s="245" t="s">
        <v>79</v>
      </c>
      <c r="D56" s="228"/>
      <c r="E56" s="229"/>
      <c r="F56" s="230"/>
      <c r="G56" s="231">
        <f>SUMIF(AG57:AG58,"&lt;&gt;NOR",G57:G58)</f>
        <v>0</v>
      </c>
      <c r="H56" s="225"/>
      <c r="I56" s="225">
        <f>SUM(I57:I58)</f>
        <v>0</v>
      </c>
      <c r="J56" s="225"/>
      <c r="K56" s="225">
        <f>SUM(K57:K58)</f>
        <v>0</v>
      </c>
      <c r="L56" s="225"/>
      <c r="M56" s="225">
        <f>SUM(M57:M58)</f>
        <v>0</v>
      </c>
      <c r="N56" s="225"/>
      <c r="O56" s="225">
        <f>SUM(O57:O58)</f>
        <v>0</v>
      </c>
      <c r="P56" s="225"/>
      <c r="Q56" s="225">
        <f>SUM(Q57:Q58)</f>
        <v>0.02</v>
      </c>
      <c r="R56" s="225"/>
      <c r="S56" s="225"/>
      <c r="T56" s="225"/>
      <c r="U56" s="225"/>
      <c r="V56" s="225">
        <f>SUM(V57:V58)</f>
        <v>1.5499999999999998</v>
      </c>
      <c r="W56" s="225"/>
      <c r="AG56" t="s">
        <v>118</v>
      </c>
    </row>
    <row r="57" spans="1:60" outlineLevel="1" x14ac:dyDescent="0.2">
      <c r="A57" s="238">
        <v>38</v>
      </c>
      <c r="B57" s="239" t="s">
        <v>207</v>
      </c>
      <c r="C57" s="246" t="s">
        <v>208</v>
      </c>
      <c r="D57" s="240" t="s">
        <v>209</v>
      </c>
      <c r="E57" s="241">
        <v>1</v>
      </c>
      <c r="F57" s="242"/>
      <c r="G57" s="243">
        <f>ROUND(E57*F57,2)</f>
        <v>0</v>
      </c>
      <c r="H57" s="224"/>
      <c r="I57" s="223">
        <f>ROUND(E57*H57,2)</f>
        <v>0</v>
      </c>
      <c r="J57" s="224"/>
      <c r="K57" s="223">
        <f>ROUND(E57*J57,2)</f>
        <v>0</v>
      </c>
      <c r="L57" s="223">
        <v>21</v>
      </c>
      <c r="M57" s="223">
        <f>G57*(1+L57/100)</f>
        <v>0</v>
      </c>
      <c r="N57" s="223">
        <v>0</v>
      </c>
      <c r="O57" s="223">
        <f>ROUND(E57*N57,2)</f>
        <v>0</v>
      </c>
      <c r="P57" s="223">
        <v>1.933E-2</v>
      </c>
      <c r="Q57" s="223">
        <f>ROUND(E57*P57,2)</f>
        <v>0.02</v>
      </c>
      <c r="R57" s="223"/>
      <c r="S57" s="223" t="s">
        <v>122</v>
      </c>
      <c r="T57" s="223" t="s">
        <v>123</v>
      </c>
      <c r="U57" s="223">
        <v>0.59</v>
      </c>
      <c r="V57" s="223">
        <f>ROUND(E57*U57,2)</f>
        <v>0.59</v>
      </c>
      <c r="W57" s="223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124</v>
      </c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38">
        <v>39</v>
      </c>
      <c r="B58" s="239" t="s">
        <v>210</v>
      </c>
      <c r="C58" s="246" t="s">
        <v>211</v>
      </c>
      <c r="D58" s="240" t="s">
        <v>180</v>
      </c>
      <c r="E58" s="241">
        <v>1</v>
      </c>
      <c r="F58" s="242"/>
      <c r="G58" s="243">
        <f>ROUND(E58*F58,2)</f>
        <v>0</v>
      </c>
      <c r="H58" s="224"/>
      <c r="I58" s="223">
        <f>ROUND(E58*H58,2)</f>
        <v>0</v>
      </c>
      <c r="J58" s="224"/>
      <c r="K58" s="223">
        <f>ROUND(E58*J58,2)</f>
        <v>0</v>
      </c>
      <c r="L58" s="223">
        <v>21</v>
      </c>
      <c r="M58" s="223">
        <f>G58*(1+L58/100)</f>
        <v>0</v>
      </c>
      <c r="N58" s="223">
        <v>1.8E-3</v>
      </c>
      <c r="O58" s="223">
        <f>ROUND(E58*N58,2)</f>
        <v>0</v>
      </c>
      <c r="P58" s="223">
        <v>0</v>
      </c>
      <c r="Q58" s="223">
        <f>ROUND(E58*P58,2)</f>
        <v>0</v>
      </c>
      <c r="R58" s="223"/>
      <c r="S58" s="223" t="s">
        <v>122</v>
      </c>
      <c r="T58" s="223" t="s">
        <v>123</v>
      </c>
      <c r="U58" s="223">
        <v>0.96199999999999997</v>
      </c>
      <c r="V58" s="223">
        <f>ROUND(E58*U58,2)</f>
        <v>0.96</v>
      </c>
      <c r="W58" s="223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124</v>
      </c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x14ac:dyDescent="0.2">
      <c r="A59" s="226" t="s">
        <v>117</v>
      </c>
      <c r="B59" s="227" t="s">
        <v>80</v>
      </c>
      <c r="C59" s="245" t="s">
        <v>81</v>
      </c>
      <c r="D59" s="228"/>
      <c r="E59" s="229"/>
      <c r="F59" s="230"/>
      <c r="G59" s="231">
        <f>SUMIF(AG60:AG63,"&lt;&gt;NOR",G60:G63)</f>
        <v>0</v>
      </c>
      <c r="H59" s="225"/>
      <c r="I59" s="225">
        <f>SUM(I60:I63)</f>
        <v>0</v>
      </c>
      <c r="J59" s="225"/>
      <c r="K59" s="225">
        <f>SUM(K60:K63)</f>
        <v>0</v>
      </c>
      <c r="L59" s="225"/>
      <c r="M59" s="225">
        <f>SUM(M60:M63)</f>
        <v>0</v>
      </c>
      <c r="N59" s="225"/>
      <c r="O59" s="225">
        <f>SUM(O60:O63)</f>
        <v>0</v>
      </c>
      <c r="P59" s="225"/>
      <c r="Q59" s="225">
        <f>SUM(Q60:Q63)</f>
        <v>7.0000000000000007E-2</v>
      </c>
      <c r="R59" s="225"/>
      <c r="S59" s="225"/>
      <c r="T59" s="225"/>
      <c r="U59" s="225"/>
      <c r="V59" s="225">
        <f>SUM(V60:V63)</f>
        <v>26.79</v>
      </c>
      <c r="W59" s="225"/>
      <c r="AG59" t="s">
        <v>118</v>
      </c>
    </row>
    <row r="60" spans="1:60" outlineLevel="1" x14ac:dyDescent="0.2">
      <c r="A60" s="238">
        <v>40</v>
      </c>
      <c r="B60" s="239" t="s">
        <v>212</v>
      </c>
      <c r="C60" s="246" t="s">
        <v>213</v>
      </c>
      <c r="D60" s="240" t="s">
        <v>121</v>
      </c>
      <c r="E60" s="241">
        <v>10</v>
      </c>
      <c r="F60" s="242"/>
      <c r="G60" s="243">
        <f>ROUND(E60*F60,2)</f>
        <v>0</v>
      </c>
      <c r="H60" s="224"/>
      <c r="I60" s="223">
        <f>ROUND(E60*H60,2)</f>
        <v>0</v>
      </c>
      <c r="J60" s="224"/>
      <c r="K60" s="223">
        <f>ROUND(E60*J60,2)</f>
        <v>0</v>
      </c>
      <c r="L60" s="223">
        <v>21</v>
      </c>
      <c r="M60" s="223">
        <f>G60*(1+L60/100)</f>
        <v>0</v>
      </c>
      <c r="N60" s="223">
        <v>4.0000000000000003E-5</v>
      </c>
      <c r="O60" s="223">
        <f>ROUND(E60*N60,2)</f>
        <v>0</v>
      </c>
      <c r="P60" s="223">
        <v>0</v>
      </c>
      <c r="Q60" s="223">
        <f>ROUND(E60*P60,2)</f>
        <v>0</v>
      </c>
      <c r="R60" s="223"/>
      <c r="S60" s="223" t="s">
        <v>122</v>
      </c>
      <c r="T60" s="223" t="s">
        <v>123</v>
      </c>
      <c r="U60" s="223">
        <v>1.2729999999999999</v>
      </c>
      <c r="V60" s="223">
        <f>ROUND(E60*U60,2)</f>
        <v>12.73</v>
      </c>
      <c r="W60" s="223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124</v>
      </c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">
      <c r="A61" s="238">
        <v>41</v>
      </c>
      <c r="B61" s="239" t="s">
        <v>214</v>
      </c>
      <c r="C61" s="246" t="s">
        <v>215</v>
      </c>
      <c r="D61" s="240" t="s">
        <v>121</v>
      </c>
      <c r="E61" s="241">
        <v>10</v>
      </c>
      <c r="F61" s="242"/>
      <c r="G61" s="243">
        <f>ROUND(E61*F61,2)</f>
        <v>0</v>
      </c>
      <c r="H61" s="224"/>
      <c r="I61" s="223">
        <f>ROUND(E61*H61,2)</f>
        <v>0</v>
      </c>
      <c r="J61" s="224"/>
      <c r="K61" s="223">
        <f>ROUND(E61*J61,2)</f>
        <v>0</v>
      </c>
      <c r="L61" s="223">
        <v>21</v>
      </c>
      <c r="M61" s="223">
        <f>G61*(1+L61/100)</f>
        <v>0</v>
      </c>
      <c r="N61" s="223">
        <v>0</v>
      </c>
      <c r="O61" s="223">
        <f>ROUND(E61*N61,2)</f>
        <v>0</v>
      </c>
      <c r="P61" s="223">
        <v>5.0000000000000001E-3</v>
      </c>
      <c r="Q61" s="223">
        <f>ROUND(E61*P61,2)</f>
        <v>0.05</v>
      </c>
      <c r="R61" s="223"/>
      <c r="S61" s="223" t="s">
        <v>122</v>
      </c>
      <c r="T61" s="223" t="s">
        <v>123</v>
      </c>
      <c r="U61" s="223">
        <v>0.51</v>
      </c>
      <c r="V61" s="223">
        <f>ROUND(E61*U61,2)</f>
        <v>5.0999999999999996</v>
      </c>
      <c r="W61" s="223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124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38">
        <v>42</v>
      </c>
      <c r="B62" s="239" t="s">
        <v>216</v>
      </c>
      <c r="C62" s="246" t="s">
        <v>217</v>
      </c>
      <c r="D62" s="240" t="s">
        <v>121</v>
      </c>
      <c r="E62" s="241">
        <v>10</v>
      </c>
      <c r="F62" s="242"/>
      <c r="G62" s="243">
        <f>ROUND(E62*F62,2)</f>
        <v>0</v>
      </c>
      <c r="H62" s="224"/>
      <c r="I62" s="223">
        <f>ROUND(E62*H62,2)</f>
        <v>0</v>
      </c>
      <c r="J62" s="224"/>
      <c r="K62" s="223">
        <f>ROUND(E62*J62,2)</f>
        <v>0</v>
      </c>
      <c r="L62" s="223">
        <v>21</v>
      </c>
      <c r="M62" s="223">
        <f>G62*(1+L62/100)</f>
        <v>0</v>
      </c>
      <c r="N62" s="223">
        <v>0</v>
      </c>
      <c r="O62" s="223">
        <f>ROUND(E62*N62,2)</f>
        <v>0</v>
      </c>
      <c r="P62" s="223">
        <v>2E-3</v>
      </c>
      <c r="Q62" s="223">
        <f>ROUND(E62*P62,2)</f>
        <v>0.02</v>
      </c>
      <c r="R62" s="223"/>
      <c r="S62" s="223" t="s">
        <v>122</v>
      </c>
      <c r="T62" s="223" t="s">
        <v>123</v>
      </c>
      <c r="U62" s="223">
        <v>0.1</v>
      </c>
      <c r="V62" s="223">
        <f>ROUND(E62*U62,2)</f>
        <v>1</v>
      </c>
      <c r="W62" s="223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124</v>
      </c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ht="22.5" outlineLevel="1" x14ac:dyDescent="0.2">
      <c r="A63" s="238">
        <v>43</v>
      </c>
      <c r="B63" s="239" t="s">
        <v>152</v>
      </c>
      <c r="C63" s="246" t="s">
        <v>218</v>
      </c>
      <c r="D63" s="240" t="s">
        <v>154</v>
      </c>
      <c r="E63" s="241">
        <v>36</v>
      </c>
      <c r="F63" s="242"/>
      <c r="G63" s="243">
        <f>ROUND(E63*F63,2)</f>
        <v>0</v>
      </c>
      <c r="H63" s="224"/>
      <c r="I63" s="223">
        <f>ROUND(E63*H63,2)</f>
        <v>0</v>
      </c>
      <c r="J63" s="224"/>
      <c r="K63" s="223">
        <f>ROUND(E63*J63,2)</f>
        <v>0</v>
      </c>
      <c r="L63" s="223">
        <v>21</v>
      </c>
      <c r="M63" s="223">
        <f>G63*(1+L63/100)</f>
        <v>0</v>
      </c>
      <c r="N63" s="223">
        <v>6.0000000000000002E-5</v>
      </c>
      <c r="O63" s="223">
        <f>ROUND(E63*N63,2)</f>
        <v>0</v>
      </c>
      <c r="P63" s="223">
        <v>0</v>
      </c>
      <c r="Q63" s="223">
        <f>ROUND(E63*P63,2)</f>
        <v>0</v>
      </c>
      <c r="R63" s="223"/>
      <c r="S63" s="223" t="s">
        <v>122</v>
      </c>
      <c r="T63" s="223" t="s">
        <v>123</v>
      </c>
      <c r="U63" s="223">
        <v>0.221</v>
      </c>
      <c r="V63" s="223">
        <f>ROUND(E63*U63,2)</f>
        <v>7.96</v>
      </c>
      <c r="W63" s="223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124</v>
      </c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x14ac:dyDescent="0.2">
      <c r="A64" s="226" t="s">
        <v>117</v>
      </c>
      <c r="B64" s="227" t="s">
        <v>82</v>
      </c>
      <c r="C64" s="245" t="s">
        <v>83</v>
      </c>
      <c r="D64" s="228"/>
      <c r="E64" s="229"/>
      <c r="F64" s="230"/>
      <c r="G64" s="231">
        <f>SUMIF(AG65:AG65,"&lt;&gt;NOR",G65:G65)</f>
        <v>0</v>
      </c>
      <c r="H64" s="225"/>
      <c r="I64" s="225">
        <f>SUM(I65:I65)</f>
        <v>0</v>
      </c>
      <c r="J64" s="225"/>
      <c r="K64" s="225">
        <f>SUM(K65:K65)</f>
        <v>0</v>
      </c>
      <c r="L64" s="225"/>
      <c r="M64" s="225">
        <f>SUM(M65:M65)</f>
        <v>0</v>
      </c>
      <c r="N64" s="225"/>
      <c r="O64" s="225">
        <f>SUM(O65:O65)</f>
        <v>0.06</v>
      </c>
      <c r="P64" s="225"/>
      <c r="Q64" s="225">
        <f>SUM(Q65:Q65)</f>
        <v>0</v>
      </c>
      <c r="R64" s="225"/>
      <c r="S64" s="225"/>
      <c r="T64" s="225"/>
      <c r="U64" s="225"/>
      <c r="V64" s="225">
        <f>SUM(V65:V65)</f>
        <v>3.16</v>
      </c>
      <c r="W64" s="225"/>
      <c r="AG64" t="s">
        <v>118</v>
      </c>
    </row>
    <row r="65" spans="1:60" ht="22.5" outlineLevel="1" x14ac:dyDescent="0.2">
      <c r="A65" s="238">
        <v>44</v>
      </c>
      <c r="B65" s="239" t="s">
        <v>219</v>
      </c>
      <c r="C65" s="246" t="s">
        <v>220</v>
      </c>
      <c r="D65" s="240" t="s">
        <v>121</v>
      </c>
      <c r="E65" s="241">
        <v>2.5</v>
      </c>
      <c r="F65" s="242"/>
      <c r="G65" s="243">
        <f>ROUND(E65*F65,2)</f>
        <v>0</v>
      </c>
      <c r="H65" s="224"/>
      <c r="I65" s="223">
        <f>ROUND(E65*H65,2)</f>
        <v>0</v>
      </c>
      <c r="J65" s="224"/>
      <c r="K65" s="223">
        <f>ROUND(E65*J65,2)</f>
        <v>0</v>
      </c>
      <c r="L65" s="223">
        <v>21</v>
      </c>
      <c r="M65" s="223">
        <f>G65*(1+L65/100)</f>
        <v>0</v>
      </c>
      <c r="N65" s="223">
        <v>2.5909999999999999E-2</v>
      </c>
      <c r="O65" s="223">
        <f>ROUND(E65*N65,2)</f>
        <v>0.06</v>
      </c>
      <c r="P65" s="223">
        <v>0</v>
      </c>
      <c r="Q65" s="223">
        <f>ROUND(E65*P65,2)</f>
        <v>0</v>
      </c>
      <c r="R65" s="223"/>
      <c r="S65" s="223" t="s">
        <v>122</v>
      </c>
      <c r="T65" s="223" t="s">
        <v>123</v>
      </c>
      <c r="U65" s="223">
        <v>1.26207</v>
      </c>
      <c r="V65" s="223">
        <f>ROUND(E65*U65,2)</f>
        <v>3.16</v>
      </c>
      <c r="W65" s="223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146</v>
      </c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x14ac:dyDescent="0.2">
      <c r="A66" s="226" t="s">
        <v>117</v>
      </c>
      <c r="B66" s="227" t="s">
        <v>84</v>
      </c>
      <c r="C66" s="245" t="s">
        <v>85</v>
      </c>
      <c r="D66" s="228"/>
      <c r="E66" s="229"/>
      <c r="F66" s="230"/>
      <c r="G66" s="231">
        <f>SUMIF(AG67:AG67,"&lt;&gt;NOR",G67:G67)</f>
        <v>0</v>
      </c>
      <c r="H66" s="225"/>
      <c r="I66" s="225">
        <f>SUM(I67:I67)</f>
        <v>0</v>
      </c>
      <c r="J66" s="225"/>
      <c r="K66" s="225">
        <f>SUM(K67:K67)</f>
        <v>0</v>
      </c>
      <c r="L66" s="225"/>
      <c r="M66" s="225">
        <f>SUM(M67:M67)</f>
        <v>0</v>
      </c>
      <c r="N66" s="225"/>
      <c r="O66" s="225">
        <f>SUM(O67:O67)</f>
        <v>0.06</v>
      </c>
      <c r="P66" s="225"/>
      <c r="Q66" s="225">
        <f>SUM(Q67:Q67)</f>
        <v>0</v>
      </c>
      <c r="R66" s="225"/>
      <c r="S66" s="225"/>
      <c r="T66" s="225"/>
      <c r="U66" s="225"/>
      <c r="V66" s="225">
        <f>SUM(V67:V67)</f>
        <v>5.13</v>
      </c>
      <c r="W66" s="225"/>
      <c r="AG66" t="s">
        <v>118</v>
      </c>
    </row>
    <row r="67" spans="1:60" outlineLevel="1" x14ac:dyDescent="0.2">
      <c r="A67" s="238">
        <v>45</v>
      </c>
      <c r="B67" s="239" t="s">
        <v>221</v>
      </c>
      <c r="C67" s="246" t="s">
        <v>222</v>
      </c>
      <c r="D67" s="240" t="s">
        <v>121</v>
      </c>
      <c r="E67" s="241">
        <v>4</v>
      </c>
      <c r="F67" s="242"/>
      <c r="G67" s="243">
        <f>ROUND(E67*F67,2)</f>
        <v>0</v>
      </c>
      <c r="H67" s="224"/>
      <c r="I67" s="223">
        <f>ROUND(E67*H67,2)</f>
        <v>0</v>
      </c>
      <c r="J67" s="224"/>
      <c r="K67" s="223">
        <f>ROUND(E67*J67,2)</f>
        <v>0</v>
      </c>
      <c r="L67" s="223">
        <v>21</v>
      </c>
      <c r="M67" s="223">
        <f>G67*(1+L67/100)</f>
        <v>0</v>
      </c>
      <c r="N67" s="223">
        <v>1.549E-2</v>
      </c>
      <c r="O67" s="223">
        <f>ROUND(E67*N67,2)</f>
        <v>0.06</v>
      </c>
      <c r="P67" s="223">
        <v>0</v>
      </c>
      <c r="Q67" s="223">
        <f>ROUND(E67*P67,2)</f>
        <v>0</v>
      </c>
      <c r="R67" s="223"/>
      <c r="S67" s="223" t="s">
        <v>122</v>
      </c>
      <c r="T67" s="223" t="s">
        <v>123</v>
      </c>
      <c r="U67" s="223">
        <v>1.2833399999999999</v>
      </c>
      <c r="V67" s="223">
        <f>ROUND(E67*U67,2)</f>
        <v>5.13</v>
      </c>
      <c r="W67" s="223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146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x14ac:dyDescent="0.2">
      <c r="A68" s="226" t="s">
        <v>117</v>
      </c>
      <c r="B68" s="227" t="s">
        <v>86</v>
      </c>
      <c r="C68" s="245" t="s">
        <v>87</v>
      </c>
      <c r="D68" s="228"/>
      <c r="E68" s="229"/>
      <c r="F68" s="230"/>
      <c r="G68" s="231">
        <f>SUMIF(AG69:AG70,"&lt;&gt;NOR",G69:G70)</f>
        <v>0</v>
      </c>
      <c r="H68" s="225"/>
      <c r="I68" s="225">
        <f>SUM(I69:I70)</f>
        <v>0</v>
      </c>
      <c r="J68" s="225"/>
      <c r="K68" s="225">
        <f>SUM(K69:K70)</f>
        <v>0</v>
      </c>
      <c r="L68" s="225"/>
      <c r="M68" s="225">
        <f>SUM(M69:M70)</f>
        <v>0</v>
      </c>
      <c r="N68" s="225"/>
      <c r="O68" s="225">
        <f>SUM(O69:O70)</f>
        <v>0.05</v>
      </c>
      <c r="P68" s="225"/>
      <c r="Q68" s="225">
        <f>SUM(Q69:Q70)</f>
        <v>0</v>
      </c>
      <c r="R68" s="225"/>
      <c r="S68" s="225"/>
      <c r="T68" s="225"/>
      <c r="U68" s="225"/>
      <c r="V68" s="225">
        <f>SUM(V69:V70)</f>
        <v>20.16</v>
      </c>
      <c r="W68" s="225"/>
      <c r="AG68" t="s">
        <v>118</v>
      </c>
    </row>
    <row r="69" spans="1:60" outlineLevel="1" x14ac:dyDescent="0.2">
      <c r="A69" s="238">
        <v>46</v>
      </c>
      <c r="B69" s="239" t="s">
        <v>223</v>
      </c>
      <c r="C69" s="246" t="s">
        <v>224</v>
      </c>
      <c r="D69" s="240" t="s">
        <v>121</v>
      </c>
      <c r="E69" s="241">
        <v>150</v>
      </c>
      <c r="F69" s="242"/>
      <c r="G69" s="243">
        <f>ROUND(E69*F69,2)</f>
        <v>0</v>
      </c>
      <c r="H69" s="224"/>
      <c r="I69" s="223">
        <f>ROUND(E69*H69,2)</f>
        <v>0</v>
      </c>
      <c r="J69" s="224"/>
      <c r="K69" s="223">
        <f>ROUND(E69*J69,2)</f>
        <v>0</v>
      </c>
      <c r="L69" s="223">
        <v>21</v>
      </c>
      <c r="M69" s="223">
        <f>G69*(1+L69/100)</f>
        <v>0</v>
      </c>
      <c r="N69" s="223">
        <v>6.9999999999999994E-5</v>
      </c>
      <c r="O69" s="223">
        <f>ROUND(E69*N69,2)</f>
        <v>0.01</v>
      </c>
      <c r="P69" s="223">
        <v>0</v>
      </c>
      <c r="Q69" s="223">
        <f>ROUND(E69*P69,2)</f>
        <v>0</v>
      </c>
      <c r="R69" s="223"/>
      <c r="S69" s="223" t="s">
        <v>122</v>
      </c>
      <c r="T69" s="223" t="s">
        <v>123</v>
      </c>
      <c r="U69" s="223">
        <v>3.2480000000000002E-2</v>
      </c>
      <c r="V69" s="223">
        <f>ROUND(E69*U69,2)</f>
        <v>4.87</v>
      </c>
      <c r="W69" s="223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124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38">
        <v>47</v>
      </c>
      <c r="B70" s="239" t="s">
        <v>225</v>
      </c>
      <c r="C70" s="246" t="s">
        <v>226</v>
      </c>
      <c r="D70" s="240" t="s">
        <v>121</v>
      </c>
      <c r="E70" s="241">
        <v>150</v>
      </c>
      <c r="F70" s="242"/>
      <c r="G70" s="243">
        <f>ROUND(E70*F70,2)</f>
        <v>0</v>
      </c>
      <c r="H70" s="224"/>
      <c r="I70" s="223">
        <f>ROUND(E70*H70,2)</f>
        <v>0</v>
      </c>
      <c r="J70" s="224"/>
      <c r="K70" s="223">
        <f>ROUND(E70*J70,2)</f>
        <v>0</v>
      </c>
      <c r="L70" s="223">
        <v>21</v>
      </c>
      <c r="M70" s="223">
        <f>G70*(1+L70/100)</f>
        <v>0</v>
      </c>
      <c r="N70" s="223">
        <v>2.9E-4</v>
      </c>
      <c r="O70" s="223">
        <f>ROUND(E70*N70,2)</f>
        <v>0.04</v>
      </c>
      <c r="P70" s="223">
        <v>0</v>
      </c>
      <c r="Q70" s="223">
        <f>ROUND(E70*P70,2)</f>
        <v>0</v>
      </c>
      <c r="R70" s="223"/>
      <c r="S70" s="223" t="s">
        <v>122</v>
      </c>
      <c r="T70" s="223" t="s">
        <v>123</v>
      </c>
      <c r="U70" s="223">
        <v>0.10191</v>
      </c>
      <c r="V70" s="223">
        <f>ROUND(E70*U70,2)</f>
        <v>15.29</v>
      </c>
      <c r="W70" s="223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124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x14ac:dyDescent="0.2">
      <c r="A71" s="226" t="s">
        <v>117</v>
      </c>
      <c r="B71" s="227" t="s">
        <v>88</v>
      </c>
      <c r="C71" s="245" t="s">
        <v>89</v>
      </c>
      <c r="D71" s="228"/>
      <c r="E71" s="229"/>
      <c r="F71" s="230"/>
      <c r="G71" s="231">
        <f>SUMIF(AG72:AG76,"&lt;&gt;NOR",G72:G76)</f>
        <v>0</v>
      </c>
      <c r="H71" s="225"/>
      <c r="I71" s="225">
        <f>SUM(I72:I76)</f>
        <v>0</v>
      </c>
      <c r="J71" s="225"/>
      <c r="K71" s="225">
        <f>SUM(K72:K76)</f>
        <v>0</v>
      </c>
      <c r="L71" s="225"/>
      <c r="M71" s="225">
        <f>SUM(M72:M76)</f>
        <v>0</v>
      </c>
      <c r="N71" s="225"/>
      <c r="O71" s="225">
        <f>SUM(O72:O76)</f>
        <v>0</v>
      </c>
      <c r="P71" s="225"/>
      <c r="Q71" s="225">
        <f>SUM(Q72:Q76)</f>
        <v>0</v>
      </c>
      <c r="R71" s="225"/>
      <c r="S71" s="225"/>
      <c r="T71" s="225"/>
      <c r="U71" s="225"/>
      <c r="V71" s="225">
        <f>SUM(V72:V76)</f>
        <v>26.28</v>
      </c>
      <c r="W71" s="225"/>
      <c r="AG71" t="s">
        <v>118</v>
      </c>
    </row>
    <row r="72" spans="1:60" outlineLevel="1" x14ac:dyDescent="0.2">
      <c r="A72" s="238">
        <v>48</v>
      </c>
      <c r="B72" s="239" t="s">
        <v>227</v>
      </c>
      <c r="C72" s="246" t="s">
        <v>228</v>
      </c>
      <c r="D72" s="240" t="s">
        <v>151</v>
      </c>
      <c r="E72" s="241">
        <v>90.986000000000004</v>
      </c>
      <c r="F72" s="242"/>
      <c r="G72" s="243">
        <f>ROUND(E72*F72,2)</f>
        <v>0</v>
      </c>
      <c r="H72" s="224"/>
      <c r="I72" s="223">
        <f>ROUND(E72*H72,2)</f>
        <v>0</v>
      </c>
      <c r="J72" s="224"/>
      <c r="K72" s="223">
        <f>ROUND(E72*J72,2)</f>
        <v>0</v>
      </c>
      <c r="L72" s="223">
        <v>21</v>
      </c>
      <c r="M72" s="223">
        <f>G72*(1+L72/100)</f>
        <v>0</v>
      </c>
      <c r="N72" s="223">
        <v>0</v>
      </c>
      <c r="O72" s="223">
        <f>ROUND(E72*N72,2)</f>
        <v>0</v>
      </c>
      <c r="P72" s="223">
        <v>0</v>
      </c>
      <c r="Q72" s="223">
        <f>ROUND(E72*P72,2)</f>
        <v>0</v>
      </c>
      <c r="R72" s="223"/>
      <c r="S72" s="223" t="s">
        <v>122</v>
      </c>
      <c r="T72" s="223" t="s">
        <v>123</v>
      </c>
      <c r="U72" s="223">
        <v>0</v>
      </c>
      <c r="V72" s="223">
        <f>ROUND(E72*U72,2)</f>
        <v>0</v>
      </c>
      <c r="W72" s="223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124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">
      <c r="A73" s="238">
        <v>49</v>
      </c>
      <c r="B73" s="239" t="s">
        <v>229</v>
      </c>
      <c r="C73" s="246" t="s">
        <v>230</v>
      </c>
      <c r="D73" s="240" t="s">
        <v>151</v>
      </c>
      <c r="E73" s="241">
        <v>6.4993299999999996</v>
      </c>
      <c r="F73" s="242"/>
      <c r="G73" s="243">
        <f>ROUND(E73*F73,2)</f>
        <v>0</v>
      </c>
      <c r="H73" s="224"/>
      <c r="I73" s="223">
        <f>ROUND(E73*H73,2)</f>
        <v>0</v>
      </c>
      <c r="J73" s="224"/>
      <c r="K73" s="223">
        <f>ROUND(E73*J73,2)</f>
        <v>0</v>
      </c>
      <c r="L73" s="223">
        <v>21</v>
      </c>
      <c r="M73" s="223">
        <f>G73*(1+L73/100)</f>
        <v>0</v>
      </c>
      <c r="N73" s="223">
        <v>0</v>
      </c>
      <c r="O73" s="223">
        <f>ROUND(E73*N73,2)</f>
        <v>0</v>
      </c>
      <c r="P73" s="223">
        <v>0</v>
      </c>
      <c r="Q73" s="223">
        <f>ROUND(E73*P73,2)</f>
        <v>0</v>
      </c>
      <c r="R73" s="223"/>
      <c r="S73" s="223" t="s">
        <v>122</v>
      </c>
      <c r="T73" s="223" t="s">
        <v>123</v>
      </c>
      <c r="U73" s="223">
        <v>2.6120000000000001</v>
      </c>
      <c r="V73" s="223">
        <f>ROUND(E73*U73,2)</f>
        <v>16.98</v>
      </c>
      <c r="W73" s="223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231</v>
      </c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38">
        <v>50</v>
      </c>
      <c r="B74" s="239" t="s">
        <v>232</v>
      </c>
      <c r="C74" s="246" t="s">
        <v>233</v>
      </c>
      <c r="D74" s="240" t="s">
        <v>151</v>
      </c>
      <c r="E74" s="241">
        <v>6.4993299999999996</v>
      </c>
      <c r="F74" s="242"/>
      <c r="G74" s="243">
        <f>ROUND(E74*F74,2)</f>
        <v>0</v>
      </c>
      <c r="H74" s="224"/>
      <c r="I74" s="223">
        <f>ROUND(E74*H74,2)</f>
        <v>0</v>
      </c>
      <c r="J74" s="224"/>
      <c r="K74" s="223">
        <f>ROUND(E74*J74,2)</f>
        <v>0</v>
      </c>
      <c r="L74" s="223">
        <v>21</v>
      </c>
      <c r="M74" s="223">
        <f>G74*(1+L74/100)</f>
        <v>0</v>
      </c>
      <c r="N74" s="223">
        <v>0</v>
      </c>
      <c r="O74" s="223">
        <f>ROUND(E74*N74,2)</f>
        <v>0</v>
      </c>
      <c r="P74" s="223">
        <v>0</v>
      </c>
      <c r="Q74" s="223">
        <f>ROUND(E74*P74,2)</f>
        <v>0</v>
      </c>
      <c r="R74" s="223"/>
      <c r="S74" s="223" t="s">
        <v>122</v>
      </c>
      <c r="T74" s="223" t="s">
        <v>123</v>
      </c>
      <c r="U74" s="223">
        <v>0.49</v>
      </c>
      <c r="V74" s="223">
        <f>ROUND(E74*U74,2)</f>
        <v>3.18</v>
      </c>
      <c r="W74" s="223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231</v>
      </c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38">
        <v>51</v>
      </c>
      <c r="B75" s="239" t="s">
        <v>234</v>
      </c>
      <c r="C75" s="246" t="s">
        <v>235</v>
      </c>
      <c r="D75" s="240" t="s">
        <v>151</v>
      </c>
      <c r="E75" s="241">
        <v>6.4993299999999996</v>
      </c>
      <c r="F75" s="242"/>
      <c r="G75" s="243">
        <f>ROUND(E75*F75,2)</f>
        <v>0</v>
      </c>
      <c r="H75" s="224"/>
      <c r="I75" s="223">
        <f>ROUND(E75*H75,2)</f>
        <v>0</v>
      </c>
      <c r="J75" s="224"/>
      <c r="K75" s="223">
        <f>ROUND(E75*J75,2)</f>
        <v>0</v>
      </c>
      <c r="L75" s="223">
        <v>21</v>
      </c>
      <c r="M75" s="223">
        <f>G75*(1+L75/100)</f>
        <v>0</v>
      </c>
      <c r="N75" s="223">
        <v>0</v>
      </c>
      <c r="O75" s="223">
        <f>ROUND(E75*N75,2)</f>
        <v>0</v>
      </c>
      <c r="P75" s="223">
        <v>0</v>
      </c>
      <c r="Q75" s="223">
        <f>ROUND(E75*P75,2)</f>
        <v>0</v>
      </c>
      <c r="R75" s="223"/>
      <c r="S75" s="223" t="s">
        <v>122</v>
      </c>
      <c r="T75" s="223" t="s">
        <v>123</v>
      </c>
      <c r="U75" s="223">
        <v>0.94199999999999995</v>
      </c>
      <c r="V75" s="223">
        <f>ROUND(E75*U75,2)</f>
        <v>6.12</v>
      </c>
      <c r="W75" s="223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231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">
      <c r="A76" s="232">
        <v>52</v>
      </c>
      <c r="B76" s="233" t="s">
        <v>236</v>
      </c>
      <c r="C76" s="247" t="s">
        <v>237</v>
      </c>
      <c r="D76" s="234" t="s">
        <v>151</v>
      </c>
      <c r="E76" s="235">
        <v>6.4993299999999996</v>
      </c>
      <c r="F76" s="236"/>
      <c r="G76" s="237">
        <f>ROUND(E76*F76,2)</f>
        <v>0</v>
      </c>
      <c r="H76" s="224"/>
      <c r="I76" s="223">
        <f>ROUND(E76*H76,2)</f>
        <v>0</v>
      </c>
      <c r="J76" s="224"/>
      <c r="K76" s="223">
        <f>ROUND(E76*J76,2)</f>
        <v>0</v>
      </c>
      <c r="L76" s="223">
        <v>21</v>
      </c>
      <c r="M76" s="223">
        <f>G76*(1+L76/100)</f>
        <v>0</v>
      </c>
      <c r="N76" s="223">
        <v>0</v>
      </c>
      <c r="O76" s="223">
        <f>ROUND(E76*N76,2)</f>
        <v>0</v>
      </c>
      <c r="P76" s="223">
        <v>0</v>
      </c>
      <c r="Q76" s="223">
        <f>ROUND(E76*P76,2)</f>
        <v>0</v>
      </c>
      <c r="R76" s="223"/>
      <c r="S76" s="223" t="s">
        <v>122</v>
      </c>
      <c r="T76" s="223" t="s">
        <v>123</v>
      </c>
      <c r="U76" s="223">
        <v>0</v>
      </c>
      <c r="V76" s="223">
        <f>ROUND(E76*U76,2)</f>
        <v>0</v>
      </c>
      <c r="W76" s="223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231</v>
      </c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x14ac:dyDescent="0.2">
      <c r="A77" s="5"/>
      <c r="B77" s="6"/>
      <c r="C77" s="248"/>
      <c r="D77" s="8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AE77">
        <v>15</v>
      </c>
      <c r="AF77">
        <v>21</v>
      </c>
    </row>
    <row r="78" spans="1:60" x14ac:dyDescent="0.2">
      <c r="A78" s="209"/>
      <c r="B78" s="210" t="s">
        <v>31</v>
      </c>
      <c r="C78" s="249"/>
      <c r="D78" s="211"/>
      <c r="E78" s="212"/>
      <c r="F78" s="212"/>
      <c r="G78" s="244">
        <f>G8+G20+G25+G27+G30+G32+G36+G38+G40+G50+G52+G56+G59+G64+G66+G68+G71</f>
        <v>0</v>
      </c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AE78">
        <f>SUMIF(L7:L76,AE77,G7:G76)</f>
        <v>0</v>
      </c>
      <c r="AF78">
        <f>SUMIF(L7:L76,AF77,G7:G76)</f>
        <v>0</v>
      </c>
      <c r="AG78" t="s">
        <v>238</v>
      </c>
    </row>
    <row r="79" spans="1:60" x14ac:dyDescent="0.2">
      <c r="A79" s="5"/>
      <c r="B79" s="6"/>
      <c r="C79" s="248"/>
      <c r="D79" s="8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60" x14ac:dyDescent="0.2">
      <c r="A80" s="5"/>
      <c r="B80" s="6"/>
      <c r="C80" s="248"/>
      <c r="D80" s="8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33" x14ac:dyDescent="0.2">
      <c r="A81" s="213" t="s">
        <v>239</v>
      </c>
      <c r="B81" s="213"/>
      <c r="C81" s="250"/>
      <c r="D81" s="8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33" x14ac:dyDescent="0.2">
      <c r="A82" s="214"/>
      <c r="B82" s="215"/>
      <c r="C82" s="251"/>
      <c r="D82" s="215"/>
      <c r="E82" s="215"/>
      <c r="F82" s="215"/>
      <c r="G82" s="216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AG82" t="s">
        <v>240</v>
      </c>
    </row>
    <row r="83" spans="1:33" x14ac:dyDescent="0.2">
      <c r="A83" s="217"/>
      <c r="B83" s="218"/>
      <c r="C83" s="252"/>
      <c r="D83" s="218"/>
      <c r="E83" s="218"/>
      <c r="F83" s="218"/>
      <c r="G83" s="219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33" x14ac:dyDescent="0.2">
      <c r="A84" s="217"/>
      <c r="B84" s="218"/>
      <c r="C84" s="252"/>
      <c r="D84" s="218"/>
      <c r="E84" s="218"/>
      <c r="F84" s="218"/>
      <c r="G84" s="219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33" x14ac:dyDescent="0.2">
      <c r="A85" s="217"/>
      <c r="B85" s="218"/>
      <c r="C85" s="252"/>
      <c r="D85" s="218"/>
      <c r="E85" s="218"/>
      <c r="F85" s="218"/>
      <c r="G85" s="219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33" x14ac:dyDescent="0.2">
      <c r="A86" s="220"/>
      <c r="B86" s="221"/>
      <c r="C86" s="253"/>
      <c r="D86" s="221"/>
      <c r="E86" s="221"/>
      <c r="F86" s="221"/>
      <c r="G86" s="222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33" x14ac:dyDescent="0.2">
      <c r="A87" s="5"/>
      <c r="B87" s="6"/>
      <c r="C87" s="248"/>
      <c r="D87" s="8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33" x14ac:dyDescent="0.2">
      <c r="C88" s="254"/>
      <c r="D88" s="190"/>
      <c r="AG88" t="s">
        <v>241</v>
      </c>
    </row>
    <row r="89" spans="1:33" x14ac:dyDescent="0.2">
      <c r="D89" s="190"/>
    </row>
    <row r="90" spans="1:33" x14ac:dyDescent="0.2">
      <c r="D90" s="190"/>
    </row>
    <row r="91" spans="1:33" x14ac:dyDescent="0.2">
      <c r="D91" s="190"/>
    </row>
    <row r="92" spans="1:33" x14ac:dyDescent="0.2">
      <c r="D92" s="190"/>
    </row>
    <row r="93" spans="1:33" x14ac:dyDescent="0.2">
      <c r="D93" s="190"/>
    </row>
    <row r="94" spans="1:33" x14ac:dyDescent="0.2">
      <c r="D94" s="190"/>
    </row>
    <row r="95" spans="1:33" x14ac:dyDescent="0.2">
      <c r="D95" s="190"/>
    </row>
    <row r="96" spans="1:33" x14ac:dyDescent="0.2">
      <c r="D96" s="190"/>
    </row>
    <row r="97" spans="4:4" x14ac:dyDescent="0.2">
      <c r="D97" s="190"/>
    </row>
    <row r="98" spans="4:4" x14ac:dyDescent="0.2">
      <c r="D98" s="190"/>
    </row>
    <row r="99" spans="4:4" x14ac:dyDescent="0.2">
      <c r="D99" s="190"/>
    </row>
    <row r="100" spans="4:4" x14ac:dyDescent="0.2">
      <c r="D100" s="190"/>
    </row>
    <row r="101" spans="4:4" x14ac:dyDescent="0.2">
      <c r="D101" s="190"/>
    </row>
    <row r="102" spans="4:4" x14ac:dyDescent="0.2">
      <c r="D102" s="190"/>
    </row>
    <row r="103" spans="4:4" x14ac:dyDescent="0.2">
      <c r="D103" s="190"/>
    </row>
    <row r="104" spans="4:4" x14ac:dyDescent="0.2">
      <c r="D104" s="190"/>
    </row>
    <row r="105" spans="4:4" x14ac:dyDescent="0.2">
      <c r="D105" s="190"/>
    </row>
    <row r="106" spans="4:4" x14ac:dyDescent="0.2">
      <c r="D106" s="190"/>
    </row>
    <row r="107" spans="4:4" x14ac:dyDescent="0.2">
      <c r="D107" s="190"/>
    </row>
    <row r="108" spans="4:4" x14ac:dyDescent="0.2">
      <c r="D108" s="190"/>
    </row>
    <row r="109" spans="4:4" x14ac:dyDescent="0.2">
      <c r="D109" s="190"/>
    </row>
    <row r="110" spans="4:4" x14ac:dyDescent="0.2">
      <c r="D110" s="190"/>
    </row>
    <row r="111" spans="4:4" x14ac:dyDescent="0.2">
      <c r="D111" s="190"/>
    </row>
    <row r="112" spans="4:4" x14ac:dyDescent="0.2">
      <c r="D112" s="190"/>
    </row>
    <row r="113" spans="4:4" x14ac:dyDescent="0.2">
      <c r="D113" s="190"/>
    </row>
    <row r="114" spans="4:4" x14ac:dyDescent="0.2">
      <c r="D114" s="190"/>
    </row>
    <row r="115" spans="4:4" x14ac:dyDescent="0.2">
      <c r="D115" s="190"/>
    </row>
    <row r="116" spans="4:4" x14ac:dyDescent="0.2">
      <c r="D116" s="190"/>
    </row>
    <row r="117" spans="4:4" x14ac:dyDescent="0.2">
      <c r="D117" s="190"/>
    </row>
    <row r="118" spans="4:4" x14ac:dyDescent="0.2">
      <c r="D118" s="190"/>
    </row>
    <row r="119" spans="4:4" x14ac:dyDescent="0.2">
      <c r="D119" s="190"/>
    </row>
    <row r="120" spans="4:4" x14ac:dyDescent="0.2">
      <c r="D120" s="190"/>
    </row>
    <row r="121" spans="4:4" x14ac:dyDescent="0.2">
      <c r="D121" s="190"/>
    </row>
    <row r="122" spans="4:4" x14ac:dyDescent="0.2">
      <c r="D122" s="190"/>
    </row>
    <row r="123" spans="4:4" x14ac:dyDescent="0.2">
      <c r="D123" s="190"/>
    </row>
    <row r="124" spans="4:4" x14ac:dyDescent="0.2">
      <c r="D124" s="190"/>
    </row>
    <row r="125" spans="4:4" x14ac:dyDescent="0.2">
      <c r="D125" s="190"/>
    </row>
    <row r="126" spans="4:4" x14ac:dyDescent="0.2">
      <c r="D126" s="190"/>
    </row>
    <row r="127" spans="4:4" x14ac:dyDescent="0.2">
      <c r="D127" s="190"/>
    </row>
    <row r="128" spans="4:4" x14ac:dyDescent="0.2">
      <c r="D128" s="190"/>
    </row>
    <row r="129" spans="4:4" x14ac:dyDescent="0.2">
      <c r="D129" s="190"/>
    </row>
    <row r="130" spans="4:4" x14ac:dyDescent="0.2">
      <c r="D130" s="190"/>
    </row>
    <row r="131" spans="4:4" x14ac:dyDescent="0.2">
      <c r="D131" s="190"/>
    </row>
    <row r="132" spans="4:4" x14ac:dyDescent="0.2">
      <c r="D132" s="190"/>
    </row>
    <row r="133" spans="4:4" x14ac:dyDescent="0.2">
      <c r="D133" s="190"/>
    </row>
    <row r="134" spans="4:4" x14ac:dyDescent="0.2">
      <c r="D134" s="190"/>
    </row>
    <row r="135" spans="4:4" x14ac:dyDescent="0.2">
      <c r="D135" s="190"/>
    </row>
    <row r="136" spans="4:4" x14ac:dyDescent="0.2">
      <c r="D136" s="190"/>
    </row>
    <row r="137" spans="4:4" x14ac:dyDescent="0.2">
      <c r="D137" s="190"/>
    </row>
    <row r="138" spans="4:4" x14ac:dyDescent="0.2">
      <c r="D138" s="190"/>
    </row>
    <row r="139" spans="4:4" x14ac:dyDescent="0.2">
      <c r="D139" s="190"/>
    </row>
    <row r="140" spans="4:4" x14ac:dyDescent="0.2">
      <c r="D140" s="190"/>
    </row>
    <row r="141" spans="4:4" x14ac:dyDescent="0.2">
      <c r="D141" s="190"/>
    </row>
    <row r="142" spans="4:4" x14ac:dyDescent="0.2">
      <c r="D142" s="190"/>
    </row>
    <row r="143" spans="4:4" x14ac:dyDescent="0.2">
      <c r="D143" s="190"/>
    </row>
    <row r="144" spans="4:4" x14ac:dyDescent="0.2">
      <c r="D144" s="190"/>
    </row>
    <row r="145" spans="4:4" x14ac:dyDescent="0.2">
      <c r="D145" s="190"/>
    </row>
    <row r="146" spans="4:4" x14ac:dyDescent="0.2">
      <c r="D146" s="190"/>
    </row>
    <row r="147" spans="4:4" x14ac:dyDescent="0.2">
      <c r="D147" s="190"/>
    </row>
    <row r="148" spans="4:4" x14ac:dyDescent="0.2">
      <c r="D148" s="190"/>
    </row>
    <row r="149" spans="4:4" x14ac:dyDescent="0.2">
      <c r="D149" s="190"/>
    </row>
    <row r="150" spans="4:4" x14ac:dyDescent="0.2">
      <c r="D150" s="190"/>
    </row>
    <row r="151" spans="4:4" x14ac:dyDescent="0.2">
      <c r="D151" s="190"/>
    </row>
    <row r="152" spans="4:4" x14ac:dyDescent="0.2">
      <c r="D152" s="190"/>
    </row>
    <row r="153" spans="4:4" x14ac:dyDescent="0.2">
      <c r="D153" s="190"/>
    </row>
    <row r="154" spans="4:4" x14ac:dyDescent="0.2">
      <c r="D154" s="190"/>
    </row>
    <row r="155" spans="4:4" x14ac:dyDescent="0.2">
      <c r="D155" s="190"/>
    </row>
    <row r="156" spans="4:4" x14ac:dyDescent="0.2">
      <c r="D156" s="190"/>
    </row>
    <row r="157" spans="4:4" x14ac:dyDescent="0.2">
      <c r="D157" s="190"/>
    </row>
    <row r="158" spans="4:4" x14ac:dyDescent="0.2">
      <c r="D158" s="190"/>
    </row>
    <row r="159" spans="4:4" x14ac:dyDescent="0.2">
      <c r="D159" s="190"/>
    </row>
    <row r="160" spans="4:4" x14ac:dyDescent="0.2">
      <c r="D160" s="190"/>
    </row>
    <row r="161" spans="4:4" x14ac:dyDescent="0.2">
      <c r="D161" s="190"/>
    </row>
    <row r="162" spans="4:4" x14ac:dyDescent="0.2">
      <c r="D162" s="190"/>
    </row>
    <row r="163" spans="4:4" x14ac:dyDescent="0.2">
      <c r="D163" s="190"/>
    </row>
    <row r="164" spans="4:4" x14ac:dyDescent="0.2">
      <c r="D164" s="190"/>
    </row>
    <row r="165" spans="4:4" x14ac:dyDescent="0.2">
      <c r="D165" s="190"/>
    </row>
    <row r="166" spans="4:4" x14ac:dyDescent="0.2">
      <c r="D166" s="190"/>
    </row>
    <row r="167" spans="4:4" x14ac:dyDescent="0.2">
      <c r="D167" s="190"/>
    </row>
    <row r="168" spans="4:4" x14ac:dyDescent="0.2">
      <c r="D168" s="190"/>
    </row>
    <row r="169" spans="4:4" x14ac:dyDescent="0.2">
      <c r="D169" s="190"/>
    </row>
    <row r="170" spans="4:4" x14ac:dyDescent="0.2">
      <c r="D170" s="190"/>
    </row>
    <row r="171" spans="4:4" x14ac:dyDescent="0.2">
      <c r="D171" s="190"/>
    </row>
    <row r="172" spans="4:4" x14ac:dyDescent="0.2">
      <c r="D172" s="190"/>
    </row>
    <row r="173" spans="4:4" x14ac:dyDescent="0.2">
      <c r="D173" s="190"/>
    </row>
    <row r="174" spans="4:4" x14ac:dyDescent="0.2">
      <c r="D174" s="190"/>
    </row>
    <row r="175" spans="4:4" x14ac:dyDescent="0.2">
      <c r="D175" s="190"/>
    </row>
    <row r="176" spans="4:4" x14ac:dyDescent="0.2">
      <c r="D176" s="190"/>
    </row>
    <row r="177" spans="4:4" x14ac:dyDescent="0.2">
      <c r="D177" s="190"/>
    </row>
    <row r="178" spans="4:4" x14ac:dyDescent="0.2">
      <c r="D178" s="190"/>
    </row>
    <row r="179" spans="4:4" x14ac:dyDescent="0.2">
      <c r="D179" s="190"/>
    </row>
    <row r="180" spans="4:4" x14ac:dyDescent="0.2">
      <c r="D180" s="190"/>
    </row>
    <row r="181" spans="4:4" x14ac:dyDescent="0.2">
      <c r="D181" s="190"/>
    </row>
    <row r="182" spans="4:4" x14ac:dyDescent="0.2">
      <c r="D182" s="190"/>
    </row>
    <row r="183" spans="4:4" x14ac:dyDescent="0.2">
      <c r="D183" s="190"/>
    </row>
    <row r="184" spans="4:4" x14ac:dyDescent="0.2">
      <c r="D184" s="190"/>
    </row>
    <row r="185" spans="4:4" x14ac:dyDescent="0.2">
      <c r="D185" s="190"/>
    </row>
    <row r="186" spans="4:4" x14ac:dyDescent="0.2">
      <c r="D186" s="190"/>
    </row>
    <row r="187" spans="4:4" x14ac:dyDescent="0.2">
      <c r="D187" s="190"/>
    </row>
    <row r="188" spans="4:4" x14ac:dyDescent="0.2">
      <c r="D188" s="190"/>
    </row>
    <row r="189" spans="4:4" x14ac:dyDescent="0.2">
      <c r="D189" s="190"/>
    </row>
    <row r="190" spans="4:4" x14ac:dyDescent="0.2">
      <c r="D190" s="190"/>
    </row>
    <row r="191" spans="4:4" x14ac:dyDescent="0.2">
      <c r="D191" s="190"/>
    </row>
    <row r="192" spans="4:4" x14ac:dyDescent="0.2">
      <c r="D192" s="190"/>
    </row>
    <row r="193" spans="4:4" x14ac:dyDescent="0.2">
      <c r="D193" s="190"/>
    </row>
    <row r="194" spans="4:4" x14ac:dyDescent="0.2">
      <c r="D194" s="190"/>
    </row>
    <row r="195" spans="4:4" x14ac:dyDescent="0.2">
      <c r="D195" s="190"/>
    </row>
    <row r="196" spans="4:4" x14ac:dyDescent="0.2">
      <c r="D196" s="190"/>
    </row>
    <row r="197" spans="4:4" x14ac:dyDescent="0.2">
      <c r="D197" s="190"/>
    </row>
    <row r="198" spans="4:4" x14ac:dyDescent="0.2">
      <c r="D198" s="190"/>
    </row>
    <row r="199" spans="4:4" x14ac:dyDescent="0.2">
      <c r="D199" s="190"/>
    </row>
    <row r="200" spans="4:4" x14ac:dyDescent="0.2">
      <c r="D200" s="190"/>
    </row>
    <row r="201" spans="4:4" x14ac:dyDescent="0.2">
      <c r="D201" s="190"/>
    </row>
    <row r="202" spans="4:4" x14ac:dyDescent="0.2">
      <c r="D202" s="190"/>
    </row>
    <row r="203" spans="4:4" x14ac:dyDescent="0.2">
      <c r="D203" s="190"/>
    </row>
    <row r="204" spans="4:4" x14ac:dyDescent="0.2">
      <c r="D204" s="190"/>
    </row>
    <row r="205" spans="4:4" x14ac:dyDescent="0.2">
      <c r="D205" s="190"/>
    </row>
    <row r="206" spans="4:4" x14ac:dyDescent="0.2">
      <c r="D206" s="190"/>
    </row>
    <row r="207" spans="4:4" x14ac:dyDescent="0.2">
      <c r="D207" s="190"/>
    </row>
    <row r="208" spans="4:4" x14ac:dyDescent="0.2">
      <c r="D208" s="190"/>
    </row>
    <row r="209" spans="4:4" x14ac:dyDescent="0.2">
      <c r="D209" s="190"/>
    </row>
    <row r="210" spans="4:4" x14ac:dyDescent="0.2">
      <c r="D210" s="190"/>
    </row>
    <row r="211" spans="4:4" x14ac:dyDescent="0.2">
      <c r="D211" s="190"/>
    </row>
    <row r="212" spans="4:4" x14ac:dyDescent="0.2">
      <c r="D212" s="190"/>
    </row>
    <row r="213" spans="4:4" x14ac:dyDescent="0.2">
      <c r="D213" s="190"/>
    </row>
    <row r="214" spans="4:4" x14ac:dyDescent="0.2">
      <c r="D214" s="190"/>
    </row>
    <row r="215" spans="4:4" x14ac:dyDescent="0.2">
      <c r="D215" s="190"/>
    </row>
    <row r="216" spans="4:4" x14ac:dyDescent="0.2">
      <c r="D216" s="190"/>
    </row>
    <row r="217" spans="4:4" x14ac:dyDescent="0.2">
      <c r="D217" s="190"/>
    </row>
    <row r="218" spans="4:4" x14ac:dyDescent="0.2">
      <c r="D218" s="190"/>
    </row>
    <row r="219" spans="4:4" x14ac:dyDescent="0.2">
      <c r="D219" s="190"/>
    </row>
    <row r="220" spans="4:4" x14ac:dyDescent="0.2">
      <c r="D220" s="190"/>
    </row>
    <row r="221" spans="4:4" x14ac:dyDescent="0.2">
      <c r="D221" s="190"/>
    </row>
    <row r="222" spans="4:4" x14ac:dyDescent="0.2">
      <c r="D222" s="190"/>
    </row>
    <row r="223" spans="4:4" x14ac:dyDescent="0.2">
      <c r="D223" s="190"/>
    </row>
    <row r="224" spans="4:4" x14ac:dyDescent="0.2">
      <c r="D224" s="190"/>
    </row>
    <row r="225" spans="4:4" x14ac:dyDescent="0.2">
      <c r="D225" s="190"/>
    </row>
    <row r="226" spans="4:4" x14ac:dyDescent="0.2">
      <c r="D226" s="190"/>
    </row>
    <row r="227" spans="4:4" x14ac:dyDescent="0.2">
      <c r="D227" s="190"/>
    </row>
    <row r="228" spans="4:4" x14ac:dyDescent="0.2">
      <c r="D228" s="190"/>
    </row>
    <row r="229" spans="4:4" x14ac:dyDescent="0.2">
      <c r="D229" s="190"/>
    </row>
    <row r="230" spans="4:4" x14ac:dyDescent="0.2">
      <c r="D230" s="190"/>
    </row>
    <row r="231" spans="4:4" x14ac:dyDescent="0.2">
      <c r="D231" s="190"/>
    </row>
    <row r="232" spans="4:4" x14ac:dyDescent="0.2">
      <c r="D232" s="190"/>
    </row>
    <row r="233" spans="4:4" x14ac:dyDescent="0.2">
      <c r="D233" s="190"/>
    </row>
    <row r="234" spans="4:4" x14ac:dyDescent="0.2">
      <c r="D234" s="190"/>
    </row>
    <row r="235" spans="4:4" x14ac:dyDescent="0.2">
      <c r="D235" s="190"/>
    </row>
    <row r="236" spans="4:4" x14ac:dyDescent="0.2">
      <c r="D236" s="190"/>
    </row>
    <row r="237" spans="4:4" x14ac:dyDescent="0.2">
      <c r="D237" s="190"/>
    </row>
    <row r="238" spans="4:4" x14ac:dyDescent="0.2">
      <c r="D238" s="190"/>
    </row>
    <row r="239" spans="4:4" x14ac:dyDescent="0.2">
      <c r="D239" s="190"/>
    </row>
    <row r="240" spans="4:4" x14ac:dyDescent="0.2">
      <c r="D240" s="190"/>
    </row>
    <row r="241" spans="4:4" x14ac:dyDescent="0.2">
      <c r="D241" s="190"/>
    </row>
    <row r="242" spans="4:4" x14ac:dyDescent="0.2">
      <c r="D242" s="190"/>
    </row>
    <row r="243" spans="4:4" x14ac:dyDescent="0.2">
      <c r="D243" s="190"/>
    </row>
    <row r="244" spans="4:4" x14ac:dyDescent="0.2">
      <c r="D244" s="190"/>
    </row>
    <row r="245" spans="4:4" x14ac:dyDescent="0.2">
      <c r="D245" s="190"/>
    </row>
    <row r="246" spans="4:4" x14ac:dyDescent="0.2">
      <c r="D246" s="190"/>
    </row>
    <row r="247" spans="4:4" x14ac:dyDescent="0.2">
      <c r="D247" s="190"/>
    </row>
    <row r="248" spans="4:4" x14ac:dyDescent="0.2">
      <c r="D248" s="190"/>
    </row>
    <row r="249" spans="4:4" x14ac:dyDescent="0.2">
      <c r="D249" s="190"/>
    </row>
    <row r="250" spans="4:4" x14ac:dyDescent="0.2">
      <c r="D250" s="190"/>
    </row>
    <row r="251" spans="4:4" x14ac:dyDescent="0.2">
      <c r="D251" s="190"/>
    </row>
    <row r="252" spans="4:4" x14ac:dyDescent="0.2">
      <c r="D252" s="190"/>
    </row>
    <row r="253" spans="4:4" x14ac:dyDescent="0.2">
      <c r="D253" s="190"/>
    </row>
    <row r="254" spans="4:4" x14ac:dyDescent="0.2">
      <c r="D254" s="190"/>
    </row>
    <row r="255" spans="4:4" x14ac:dyDescent="0.2">
      <c r="D255" s="190"/>
    </row>
    <row r="256" spans="4:4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password="C787" sheet="1"/>
  <mergeCells count="6">
    <mergeCell ref="A1:G1"/>
    <mergeCell ref="C2:G2"/>
    <mergeCell ref="C3:G3"/>
    <mergeCell ref="C4:G4"/>
    <mergeCell ref="A81:C81"/>
    <mergeCell ref="A82:G8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SO2 SO1.1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'SO2 SO1.1 Pol'!Názvy_tisku</vt:lpstr>
      <vt:lpstr>oadresa</vt:lpstr>
      <vt:lpstr>Stavba!Objednatel</vt:lpstr>
      <vt:lpstr>Stavba!Objekt</vt:lpstr>
      <vt:lpstr>'SO2 SO1.1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Pavel</dc:creator>
  <cp:lastModifiedBy>Navrátil Pavel</cp:lastModifiedBy>
  <cp:lastPrinted>2014-02-28T09:52:57Z</cp:lastPrinted>
  <dcterms:created xsi:type="dcterms:W3CDTF">2009-04-08T07:15:50Z</dcterms:created>
  <dcterms:modified xsi:type="dcterms:W3CDTF">2018-04-23T03:55:24Z</dcterms:modified>
</cp:coreProperties>
</file>